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hidePivotFieldList="1"/>
  <mc:AlternateContent xmlns:mc="http://schemas.openxmlformats.org/markup-compatibility/2006">
    <mc:Choice Requires="x15">
      <x15ac:absPath xmlns:x15ac="http://schemas.microsoft.com/office/spreadsheetml/2010/11/ac" url="https://d.docs.live.net/3fecc755a2821b01/Documents/"/>
    </mc:Choice>
  </mc:AlternateContent>
  <xr:revisionPtr revIDLastSave="1288" documentId="11_41A2968A9A9C96B44F0905692992E3BF74E566E0" xr6:coauthVersionLast="31" xr6:coauthVersionMax="31" xr10:uidLastSave="{88931CC1-EB7D-4534-8644-9EA96877B4D9}"/>
  <bookViews>
    <workbookView xWindow="0" yWindow="0" windowWidth="20490" windowHeight="7760" xr2:uid="{00000000-000D-0000-FFFF-FFFF00000000}"/>
  </bookViews>
  <sheets>
    <sheet name="Leaderboard" sheetId="1" r:id="rId1"/>
    <sheet name="Races" sheetId="2" r:id="rId2"/>
    <sheet name="Horse Detail" sheetId="3" r:id="rId3"/>
    <sheet name="Colors" sheetId="4" r:id="rId4"/>
    <sheet name="Birthplaces" sheetId="5" r:id="rId5"/>
    <sheet name="Starts and Wins" sheetId="6" r:id="rId6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6" l="1"/>
  <c r="L13" i="6"/>
  <c r="L12" i="6"/>
  <c r="G24" i="1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2" i="6"/>
  <c r="G25" i="1"/>
  <c r="G23" i="1"/>
  <c r="G28" i="1"/>
  <c r="G14" i="1"/>
  <c r="G11" i="1"/>
  <c r="G27" i="1"/>
  <c r="Q30" i="3" l="1"/>
  <c r="Q28" i="3"/>
  <c r="Q29" i="3"/>
  <c r="Q25" i="3"/>
  <c r="Q24" i="3"/>
  <c r="Q27" i="3"/>
  <c r="Q26" i="3"/>
  <c r="Q2" i="3"/>
  <c r="Q3" i="3"/>
  <c r="Q8" i="3"/>
  <c r="Q7" i="3"/>
  <c r="Q6" i="3"/>
  <c r="Q5" i="3"/>
  <c r="Q9" i="3"/>
  <c r="Q4" i="3"/>
  <c r="Q10" i="3"/>
  <c r="Q11" i="3"/>
  <c r="Q12" i="3"/>
  <c r="Q16" i="3"/>
  <c r="Q17" i="3"/>
  <c r="Q14" i="3"/>
  <c r="Q18" i="3"/>
  <c r="Q15" i="3"/>
  <c r="Q21" i="3"/>
  <c r="Q20" i="3"/>
  <c r="Q22" i="3"/>
  <c r="Q19" i="3"/>
  <c r="Q13" i="3"/>
  <c r="Q23" i="3"/>
  <c r="G3" i="1" l="1"/>
  <c r="G12" i="1"/>
  <c r="G18" i="1"/>
  <c r="G7" i="1"/>
  <c r="G16" i="1"/>
  <c r="G4" i="1"/>
  <c r="G2" i="1"/>
  <c r="G21" i="1"/>
  <c r="G30" i="1"/>
  <c r="G13" i="1"/>
  <c r="G22" i="1"/>
  <c r="G10" i="1"/>
  <c r="G5" i="1"/>
  <c r="G20" i="1"/>
  <c r="G17" i="1"/>
  <c r="G9" i="1"/>
  <c r="G8" i="1"/>
  <c r="G6" i="1"/>
  <c r="G15" i="1"/>
  <c r="G26" i="1"/>
  <c r="G29" i="1"/>
  <c r="G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Ashley Taylor</author>
  </authors>
  <commentList>
    <comment ref="H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Ashley Taylor:</t>
        </r>
        <r>
          <rPr>
            <sz val="9"/>
            <color indexed="81"/>
            <rFont val="Tahoma"/>
            <family val="2"/>
          </rPr>
          <t xml:space="preserve">
Regular KYDerby.com points PLUS 1 point for every length over next horse, rounded down for anything less than a length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Ashley Taylor</author>
  </authors>
  <commentList>
    <comment ref="D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Ashley Taylor:</t>
        </r>
        <r>
          <rPr>
            <sz val="9"/>
            <color indexed="81"/>
            <rFont val="Tahoma"/>
            <family val="2"/>
          </rPr>
          <t xml:space="preserve">
5 points for influential sires in 1st gen; 4 points for 2nd gen, etc. Secretariat and Seattle Slew add half point depending on which generation. </t>
        </r>
      </text>
    </comment>
    <comment ref="F1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Ashley Taylor:</t>
        </r>
        <r>
          <rPr>
            <sz val="9"/>
            <color indexed="81"/>
            <rFont val="Tahoma"/>
            <family val="2"/>
          </rPr>
          <t xml:space="preserve">
Same as sire's, except full extra point for Secretariat and Seattle Slew.</t>
        </r>
      </text>
    </comment>
    <comment ref="H1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Ashley Taylor:</t>
        </r>
        <r>
          <rPr>
            <sz val="9"/>
            <color indexed="81"/>
            <rFont val="Tahoma"/>
            <family val="2"/>
          </rPr>
          <t xml:space="preserve">
1 point for each start at CD, with 3 points added for a win, 2 points for a place, and 1 extra point for show.</t>
        </r>
      </text>
    </comment>
    <comment ref="J1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Ashley Taylor:</t>
        </r>
        <r>
          <rPr>
            <sz val="9"/>
            <color indexed="81"/>
            <rFont val="Tahoma"/>
            <family val="2"/>
          </rPr>
          <t xml:space="preserve">
1 point for earnings under $50k
2 points for under $100k
3 points for under $300k
4 points for under $500k
5 points for under $700k
6 points for under $900k
7 points for under $1.1m
8 points for under $1.3m
9 points for under $1.5m
10 points for above $1.5m, with 1 point added for each $100k interval above that, rounded down</t>
        </r>
      </text>
    </comment>
    <comment ref="O1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Ashley Taylor:</t>
        </r>
        <r>
          <rPr>
            <sz val="9"/>
            <color indexed="81"/>
            <rFont val="Tahoma"/>
            <family val="2"/>
          </rPr>
          <t xml:space="preserve">
1 point/start, plus 15 points per win, 10 points per place, and 5 points per show. Double points for any win/place/show at 9f or over.</t>
        </r>
      </text>
    </comment>
  </commentList>
</comments>
</file>

<file path=xl/sharedStrings.xml><?xml version="1.0" encoding="utf-8"?>
<sst xmlns="http://schemas.openxmlformats.org/spreadsheetml/2006/main" count="767" uniqueCount="321">
  <si>
    <t>Horse Name</t>
  </si>
  <si>
    <t>Trainer</t>
  </si>
  <si>
    <t>Owner</t>
  </si>
  <si>
    <t>KYDerby.com Points</t>
  </si>
  <si>
    <t>My Weighted Points</t>
  </si>
  <si>
    <t>Steve Asmussen</t>
  </si>
  <si>
    <t>Todd Pletcher</t>
  </si>
  <si>
    <t>Dale Romans</t>
  </si>
  <si>
    <t>Sire</t>
  </si>
  <si>
    <t>Quality Points</t>
  </si>
  <si>
    <t>Dam</t>
  </si>
  <si>
    <t>Raced at CD?</t>
  </si>
  <si>
    <t>Pts</t>
  </si>
  <si>
    <t>Total Starts</t>
  </si>
  <si>
    <t>Won</t>
  </si>
  <si>
    <t>Placed</t>
  </si>
  <si>
    <t>Showed</t>
  </si>
  <si>
    <t>Race Name</t>
  </si>
  <si>
    <t>Track</t>
  </si>
  <si>
    <t>Date</t>
  </si>
  <si>
    <t>Distance</t>
  </si>
  <si>
    <t>First</t>
  </si>
  <si>
    <t>Second</t>
  </si>
  <si>
    <t>Third</t>
  </si>
  <si>
    <t>Fourth</t>
  </si>
  <si>
    <t>Iroquois</t>
  </si>
  <si>
    <t>8.5f</t>
  </si>
  <si>
    <t>Churchill Downs (KY)</t>
  </si>
  <si>
    <t>FrontRunner</t>
  </si>
  <si>
    <t>Santa Anita (CA)</t>
  </si>
  <si>
    <t>HSF</t>
  </si>
  <si>
    <t>Surface</t>
  </si>
  <si>
    <t>Conditions</t>
  </si>
  <si>
    <t>Dirt</t>
  </si>
  <si>
    <t>Fast</t>
  </si>
  <si>
    <t>Champagne</t>
  </si>
  <si>
    <t>Belmont (NY)</t>
  </si>
  <si>
    <t>8f</t>
  </si>
  <si>
    <t>Breeders' Futurity</t>
  </si>
  <si>
    <t>Keeneland (KY)</t>
  </si>
  <si>
    <t>Muddy</t>
  </si>
  <si>
    <t>AWT</t>
  </si>
  <si>
    <t>Breeders' Cup Juvenile</t>
  </si>
  <si>
    <t>Previous Pts</t>
  </si>
  <si>
    <t>Remsen</t>
  </si>
  <si>
    <t>Aqueduct (NY)</t>
  </si>
  <si>
    <t>9f</t>
  </si>
  <si>
    <t>Kentucky Jockey Club</t>
  </si>
  <si>
    <t>Los Alamitos Futurity</t>
  </si>
  <si>
    <t>Los Alamitos (CA)</t>
  </si>
  <si>
    <t>Jerome</t>
  </si>
  <si>
    <t>8.25f</t>
  </si>
  <si>
    <t>Sham</t>
  </si>
  <si>
    <t>Fair Grounds (LA)</t>
  </si>
  <si>
    <t>Smarty Jones</t>
  </si>
  <si>
    <t>Oaklawn (AR)</t>
  </si>
  <si>
    <t>Holy Bull</t>
  </si>
  <si>
    <t>Gulfstream (FL)</t>
  </si>
  <si>
    <t>Withers</t>
  </si>
  <si>
    <t>Robert B. Lewis</t>
  </si>
  <si>
    <t>El Camino Real Derby</t>
  </si>
  <si>
    <t>Golden Gate (CA)</t>
  </si>
  <si>
    <t>Southwest</t>
  </si>
  <si>
    <t>Risen Star</t>
  </si>
  <si>
    <t>Fountain of Youth</t>
  </si>
  <si>
    <t>Gotham</t>
  </si>
  <si>
    <t>Tampa Bay Derby</t>
  </si>
  <si>
    <t>Tampa Bay Downs (FL)</t>
  </si>
  <si>
    <t>San Felipe</t>
  </si>
  <si>
    <t>Rebel</t>
  </si>
  <si>
    <t>UAE Derby</t>
  </si>
  <si>
    <t>Meydan (UAE)</t>
  </si>
  <si>
    <t>9.5f</t>
  </si>
  <si>
    <t>Sand</t>
  </si>
  <si>
    <t>Louisiana Derby</t>
  </si>
  <si>
    <t>Turfway (OH)</t>
  </si>
  <si>
    <t>Florida Derby</t>
  </si>
  <si>
    <t>Wood Memorial</t>
  </si>
  <si>
    <t>Blue Grass</t>
  </si>
  <si>
    <t>Santa Anita Derby</t>
  </si>
  <si>
    <t>Arkansas Derby</t>
  </si>
  <si>
    <t>Lexington</t>
  </si>
  <si>
    <t>TOTAL</t>
  </si>
  <si>
    <t>Yes</t>
  </si>
  <si>
    <t>Curlin</t>
  </si>
  <si>
    <t>No</t>
  </si>
  <si>
    <t>Tapit</t>
  </si>
  <si>
    <t>Tiznow</t>
  </si>
  <si>
    <t>Increase Coefficient</t>
  </si>
  <si>
    <t>Name</t>
  </si>
  <si>
    <t>Coat Color</t>
  </si>
  <si>
    <t>bay</t>
  </si>
  <si>
    <t>chestnut</t>
  </si>
  <si>
    <t>Bay</t>
  </si>
  <si>
    <t>Dark Bay/Brown</t>
  </si>
  <si>
    <t>Chestnut</t>
  </si>
  <si>
    <t>Grey/Roan</t>
  </si>
  <si>
    <t>Horse</t>
  </si>
  <si>
    <t>State</t>
  </si>
  <si>
    <t>KY</t>
  </si>
  <si>
    <t>Kentucky</t>
  </si>
  <si>
    <t>1/8 top 4</t>
  </si>
  <si>
    <t>#</t>
  </si>
  <si>
    <t>Total Wins</t>
  </si>
  <si>
    <t>Total Places</t>
  </si>
  <si>
    <t>Total Shows</t>
  </si>
  <si>
    <t>Over 1/8</t>
  </si>
  <si>
    <t>%</t>
  </si>
  <si>
    <t>Jockey</t>
  </si>
  <si>
    <t>Mike Smith</t>
  </si>
  <si>
    <t>Doug O'Neill</t>
  </si>
  <si>
    <t>Javier Castellano</t>
  </si>
  <si>
    <t>Flavien Prat</t>
  </si>
  <si>
    <t>Kent Desormeaux</t>
  </si>
  <si>
    <t>Luis Saez</t>
  </si>
  <si>
    <t>Joel Rosario</t>
  </si>
  <si>
    <t>Gary Stevens</t>
  </si>
  <si>
    <t>Calumet Farm</t>
  </si>
  <si>
    <t>Albaugh Family Stables</t>
  </si>
  <si>
    <t>Sam F. Davis</t>
  </si>
  <si>
    <t>Sunland Derby</t>
  </si>
  <si>
    <t>Sunland Park</t>
  </si>
  <si>
    <t>Career Earnings to Date</t>
  </si>
  <si>
    <t>Malibu Moon</t>
  </si>
  <si>
    <t>Into Mischief</t>
  </si>
  <si>
    <t>Union Rags</t>
  </si>
  <si>
    <t>Langara Lass</t>
  </si>
  <si>
    <t>ON</t>
  </si>
  <si>
    <t>Ontario</t>
  </si>
  <si>
    <t>Magnum Moon</t>
  </si>
  <si>
    <t>Lawana and Robert Low</t>
  </si>
  <si>
    <t>Dazzling Star</t>
  </si>
  <si>
    <t>Good Magic</t>
  </si>
  <si>
    <t>Chad Brown</t>
  </si>
  <si>
    <t>Stonestreet Holdings</t>
  </si>
  <si>
    <t>Jose Ortiz</t>
  </si>
  <si>
    <t>Audible</t>
  </si>
  <si>
    <t>Noble Indy</t>
  </si>
  <si>
    <t>Vino Rosso</t>
  </si>
  <si>
    <t>Bolt d'Oro</t>
  </si>
  <si>
    <t>Enticed</t>
  </si>
  <si>
    <t>Mendelssohn</t>
  </si>
  <si>
    <t>Justify</t>
  </si>
  <si>
    <t>Quip</t>
  </si>
  <si>
    <t>Flameaway</t>
  </si>
  <si>
    <t>Solomini</t>
  </si>
  <si>
    <t>Bravazo</t>
  </si>
  <si>
    <t>My Boy Jack</t>
  </si>
  <si>
    <t>Promises Fulfilled</t>
  </si>
  <si>
    <t>Free Drop Billy</t>
  </si>
  <si>
    <t>Lone Sailor</t>
  </si>
  <si>
    <t>Hofburg</t>
  </si>
  <si>
    <t>Firenze Fire</t>
  </si>
  <si>
    <t>Combatant</t>
  </si>
  <si>
    <t>Instilled Regard</t>
  </si>
  <si>
    <t>Snapper Sinclair</t>
  </si>
  <si>
    <t>Blended Citizen</t>
  </si>
  <si>
    <t>Reride</t>
  </si>
  <si>
    <t>Dream Baby Dream</t>
  </si>
  <si>
    <t>Restoring Hope</t>
  </si>
  <si>
    <t>Sporting Chance</t>
  </si>
  <si>
    <t>Givemeaminit</t>
  </si>
  <si>
    <t>Pony Up</t>
  </si>
  <si>
    <t>Glinda the Good</t>
  </si>
  <si>
    <t>WinStar, China Horse Club Intl, SF Racing</t>
  </si>
  <si>
    <t>John Velazquez</t>
  </si>
  <si>
    <t>Blue Devil Bel</t>
  </si>
  <si>
    <t>NY</t>
  </si>
  <si>
    <t>New York</t>
  </si>
  <si>
    <t>WinStar and Repole Racing</t>
  </si>
  <si>
    <t>Take Charge Indy</t>
  </si>
  <si>
    <t>Noble Maz</t>
  </si>
  <si>
    <t>Repole Racing and St. Elias Stables</t>
  </si>
  <si>
    <t>Mythical Bride</t>
  </si>
  <si>
    <t>Mick Ruis</t>
  </si>
  <si>
    <t>Ruis Racing</t>
  </si>
  <si>
    <t>Medaglia d'Oro</t>
  </si>
  <si>
    <t>Globe Trot</t>
  </si>
  <si>
    <t>Kieran McLaughlin</t>
  </si>
  <si>
    <t>Godolphin Racing</t>
  </si>
  <si>
    <t>Junior Alvarado</t>
  </si>
  <si>
    <t>It's Tricky</t>
  </si>
  <si>
    <t>Aidan O'Brien</t>
  </si>
  <si>
    <t>Derrick Smith, Mrs. Magnier, Michael Tabor</t>
  </si>
  <si>
    <t>Ryan Moore</t>
  </si>
  <si>
    <t>Scat Daddy</t>
  </si>
  <si>
    <t>Leslie's Lady</t>
  </si>
  <si>
    <t>Bob Baffert</t>
  </si>
  <si>
    <t>China Horse Club Intl, Head of Plains Partners, Starlight Racing, WinStar</t>
  </si>
  <si>
    <t>Stage Magic</t>
  </si>
  <si>
    <t>Rodolphe Brisset</t>
  </si>
  <si>
    <t>Florent Geroux</t>
  </si>
  <si>
    <t>Distorted Humor</t>
  </si>
  <si>
    <t>Princess Ash</t>
  </si>
  <si>
    <t>Mark Casse</t>
  </si>
  <si>
    <t>John Oxley</t>
  </si>
  <si>
    <t>Jose Lezcano</t>
  </si>
  <si>
    <t>Vulcan Rose</t>
  </si>
  <si>
    <t>Zayat Stables</t>
  </si>
  <si>
    <t>Surf Song</t>
  </si>
  <si>
    <t>D. Wayne Lukas</t>
  </si>
  <si>
    <t>Awesome Again</t>
  </si>
  <si>
    <t>Tiz o' Gold</t>
  </si>
  <si>
    <t>Keith Desormeaux</t>
  </si>
  <si>
    <t>Don't Tell My Wife Stables and Monomoy Stables</t>
  </si>
  <si>
    <t>Creative Cause</t>
  </si>
  <si>
    <t>Gold N Shaft</t>
  </si>
  <si>
    <t>Robert Baron</t>
  </si>
  <si>
    <t>Robby Albarado</t>
  </si>
  <si>
    <t>Shackleford</t>
  </si>
  <si>
    <t>Marquee Delivery</t>
  </si>
  <si>
    <t>Irad Ortiz</t>
  </si>
  <si>
    <t>Trensa</t>
  </si>
  <si>
    <t>Thomas Amoss</t>
  </si>
  <si>
    <t>Tom Benson</t>
  </si>
  <si>
    <t>James Graham</t>
  </si>
  <si>
    <t>Majestic Warrior</t>
  </si>
  <si>
    <t>Ambitious</t>
  </si>
  <si>
    <t>William Mott</t>
  </si>
  <si>
    <t>Juddmonte Farms</t>
  </si>
  <si>
    <t>Soothing Touch</t>
  </si>
  <si>
    <t>Jason Servis</t>
  </si>
  <si>
    <t>Mr. Amore Stables</t>
  </si>
  <si>
    <t>Manuel Franco</t>
  </si>
  <si>
    <t>Poseidon's Warrior</t>
  </si>
  <si>
    <t>My Every Wish</t>
  </si>
  <si>
    <t>FL</t>
  </si>
  <si>
    <t>Florida</t>
  </si>
  <si>
    <t>Winchell Thoroughbreds and Willis Horton Racing</t>
  </si>
  <si>
    <t>Ricardo Santana</t>
  </si>
  <si>
    <t>Border Dispute</t>
  </si>
  <si>
    <t>Jerry Hollendorfer</t>
  </si>
  <si>
    <t>OXO Equine</t>
  </si>
  <si>
    <t>Arch</t>
  </si>
  <si>
    <t>Enhancing</t>
  </si>
  <si>
    <t>Bloom Racing Stable</t>
  </si>
  <si>
    <t>City Zip</t>
  </si>
  <si>
    <t>True Addiction</t>
  </si>
  <si>
    <t>Greg Hall and Sayjay Racing</t>
  </si>
  <si>
    <t>Kyle Frey</t>
  </si>
  <si>
    <t>Proud Citizen</t>
  </si>
  <si>
    <t>Winchell Thoroughbreds</t>
  </si>
  <si>
    <t>Candy Ride</t>
  </si>
  <si>
    <t>Remit</t>
  </si>
  <si>
    <t>Dream Baby Dream Racing Stables</t>
  </si>
  <si>
    <t>Luis Contreras</t>
  </si>
  <si>
    <t>Galetoire</t>
  </si>
  <si>
    <t>Mary and Gary West</t>
  </si>
  <si>
    <t>Giant's Causeway</t>
  </si>
  <si>
    <t>Symbol of Freedom</t>
  </si>
  <si>
    <t>Robert Baker and William Mack</t>
  </si>
  <si>
    <t>Wynning Ride</t>
  </si>
  <si>
    <t>Dallas Stewart</t>
  </si>
  <si>
    <t>Valene Farms</t>
  </si>
  <si>
    <t>Star Guitar</t>
  </si>
  <si>
    <t>Powerful Nation</t>
  </si>
  <si>
    <t>LA</t>
  </si>
  <si>
    <t>Louisiana</t>
  </si>
  <si>
    <t>Aikenite</t>
  </si>
  <si>
    <t>A. P. Petal</t>
  </si>
  <si>
    <t>The Tabulator</t>
  </si>
  <si>
    <t>Hollywood Star</t>
  </si>
  <si>
    <t>Ten City</t>
  </si>
  <si>
    <t>Ebben</t>
  </si>
  <si>
    <t>Take the One O One</t>
  </si>
  <si>
    <t>Ayacara</t>
  </si>
  <si>
    <t>Kowboy</t>
  </si>
  <si>
    <t>Lionite</t>
  </si>
  <si>
    <t>Tiz Mischief</t>
  </si>
  <si>
    <t>High North</t>
  </si>
  <si>
    <t>Catholic Boy</t>
  </si>
  <si>
    <t>Avery Island</t>
  </si>
  <si>
    <t>Vouch</t>
  </si>
  <si>
    <t>Alkhaatam</t>
  </si>
  <si>
    <t>McKinzie</t>
  </si>
  <si>
    <t>For Him</t>
  </si>
  <si>
    <t>Springboard Mile</t>
  </si>
  <si>
    <t>Remington Park (OK)</t>
  </si>
  <si>
    <t>Greyvitos</t>
  </si>
  <si>
    <t>Kingsville</t>
  </si>
  <si>
    <t>Night Strike</t>
  </si>
  <si>
    <t>All Out Blitz</t>
  </si>
  <si>
    <t>Shivermetimbers</t>
  </si>
  <si>
    <t>Seven Trumpets</t>
  </si>
  <si>
    <t>Coltandmississippi</t>
  </si>
  <si>
    <t>Regalian</t>
  </si>
  <si>
    <t>Lecomte</t>
  </si>
  <si>
    <t>Principe Guilherme</t>
  </si>
  <si>
    <t>Zing Zang</t>
  </si>
  <si>
    <t>Mourinho</t>
  </si>
  <si>
    <t>Tap Daddy</t>
  </si>
  <si>
    <t>Bode's Maker</t>
  </si>
  <si>
    <t>Lombo</t>
  </si>
  <si>
    <t>Dark Vader</t>
  </si>
  <si>
    <t>Regulate</t>
  </si>
  <si>
    <t>Marconi</t>
  </si>
  <si>
    <t>Paved</t>
  </si>
  <si>
    <t>City Plan</t>
  </si>
  <si>
    <t>Mugaritz</t>
  </si>
  <si>
    <t>Strike Power</t>
  </si>
  <si>
    <t>Machismo</t>
  </si>
  <si>
    <t>Patton Stakes</t>
  </si>
  <si>
    <t>Dundalk (UK)</t>
  </si>
  <si>
    <t>Turf</t>
  </si>
  <si>
    <t>Threeandfourpence</t>
  </si>
  <si>
    <t>Seahenge</t>
  </si>
  <si>
    <t>Old Time Revival</t>
  </si>
  <si>
    <t>Kanthaka</t>
  </si>
  <si>
    <t>Peace</t>
  </si>
  <si>
    <t>World of Trouble</t>
  </si>
  <si>
    <t>Title Ready</t>
  </si>
  <si>
    <t>Jeff Ruby Steaks</t>
  </si>
  <si>
    <t>Arawak</t>
  </si>
  <si>
    <t>Zanesville</t>
  </si>
  <si>
    <t>Runaway Ghost</t>
  </si>
  <si>
    <t>Rayya</t>
  </si>
  <si>
    <t>Mississippi</t>
  </si>
  <si>
    <t>Core Beliefs</t>
  </si>
  <si>
    <t>Telekinesis</t>
  </si>
  <si>
    <t>dark bay</t>
  </si>
  <si>
    <t>% won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</si>
</sst>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14" fontId="0" fillId="0" borderId="0" xfId="0" applyNumberFormat="1"/>
    <xf numFmtId="0" fontId="0" fillId="0" borderId="1" xfId="0" applyBorder="1" applyAlignment="1">
      <alignment wrapText="1"/>
    </xf>
    <xf numFmtId="0" fontId="2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5" fillId="0" borderId="0" xfId="0" applyFont="1"/>
    <xf numFmtId="42" fontId="0" fillId="0" borderId="0" xfId="0" applyNumberFormat="1"/>
    <xf numFmtId="0" fontId="0" fillId="0" borderId="0" xfId="0" applyAlignment="1">
      <alignment horizontal="right"/>
    </xf>
    <xf numFmtId="0" fontId="6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Font="1"/>
    <xf numFmtId="42" fontId="1" fillId="0" borderId="0" xfId="0" applyNumberFormat="1" applyFont="1"/>
    <xf numFmtId="0" fontId="8" fillId="0" borderId="0" xfId="0" applyFont="1"/>
    <xf numFmtId="42" fontId="8" fillId="0" borderId="0" xfId="0" applyNumberFormat="1" applyFont="1"/>
    <xf numFmtId="0" fontId="2" fillId="6" borderId="0" xfId="0" applyFont="1" applyFill="1"/>
    <xf numFmtId="0" fontId="0" fillId="0" borderId="0" xfId="0" applyAlignment="1">
      <alignment horizontal="left"/>
    </xf>
    <xf numFmtId="0" fontId="9" fillId="0" borderId="0" xfId="0" applyFont="1"/>
    <xf numFmtId="0" fontId="9" fillId="0" borderId="2" xfId="0" applyFont="1" applyBorder="1"/>
    <xf numFmtId="0" fontId="9" fillId="0" borderId="3" xfId="0" applyFont="1" applyBorder="1"/>
    <xf numFmtId="0" fontId="0" fillId="0" borderId="4" xfId="0" applyBorder="1"/>
    <xf numFmtId="0" fontId="0" fillId="0" borderId="5" xfId="0" applyBorder="1"/>
    <xf numFmtId="0" fontId="8" fillId="0" borderId="4" xfId="0" applyFont="1" applyBorder="1"/>
    <xf numFmtId="0" fontId="0" fillId="0" borderId="6" xfId="0" applyBorder="1"/>
    <xf numFmtId="0" fontId="0" fillId="0" borderId="7" xfId="0" applyBorder="1"/>
    <xf numFmtId="0" fontId="9" fillId="0" borderId="2" xfId="0" applyFont="1" applyFill="1" applyBorder="1"/>
    <xf numFmtId="0" fontId="9" fillId="0" borderId="3" xfId="0" applyFont="1" applyFill="1" applyBorder="1"/>
    <xf numFmtId="164" fontId="0" fillId="0" borderId="5" xfId="0" applyNumberFormat="1" applyBorder="1"/>
    <xf numFmtId="164" fontId="0" fillId="0" borderId="7" xfId="0" applyNumberFormat="1" applyBorder="1"/>
    <xf numFmtId="0" fontId="0" fillId="0" borderId="1" xfId="0" applyFill="1" applyBorder="1"/>
    <xf numFmtId="0" fontId="2" fillId="7" borderId="0" xfId="0" applyFont="1" applyFill="1"/>
    <xf numFmtId="0" fontId="2" fillId="8" borderId="0" xfId="0" applyFont="1" applyFill="1"/>
    <xf numFmtId="0" fontId="7" fillId="8" borderId="0" xfId="0" applyFont="1" applyFill="1"/>
    <xf numFmtId="0" fontId="7" fillId="6" borderId="0" xfId="0" applyFont="1" applyFill="1"/>
    <xf numFmtId="0" fontId="0" fillId="9" borderId="0" xfId="0" applyFill="1"/>
    <xf numFmtId="0" fontId="0" fillId="10" borderId="0" xfId="0" applyFill="1"/>
    <xf numFmtId="0" fontId="0" fillId="0" borderId="0" xfId="0" applyFill="1"/>
    <xf numFmtId="0" fontId="0" fillId="11" borderId="0" xfId="0" applyFill="1"/>
    <xf numFmtId="0" fontId="0" fillId="0" borderId="0" xfId="0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 applyAlignment="1">
      <alignment wrapText="1"/>
    </xf>
    <xf numFmtId="0" fontId="0" fillId="0" borderId="1" xfId="0" applyFon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7" Type="http://schemas.openxmlformats.org/officeDocument/2006/relationships/image" Target="../media/image5.jpg"/><Relationship Id="rId2" Type="http://schemas.microsoft.com/office/2011/relationships/chartColorStyle" Target="colors1.xml"/><Relationship Id="rId1" Type="http://schemas.microsoft.com/office/2011/relationships/chartStyle" Target="style1.xml"/><Relationship Id="rId6" Type="http://schemas.openxmlformats.org/officeDocument/2006/relationships/image" Target="../media/image4.jpg"/><Relationship Id="rId5" Type="http://schemas.openxmlformats.org/officeDocument/2006/relationships/image" Target="../media/image3.jpg"/><Relationship Id="rId4" Type="http://schemas.openxmlformats.org/officeDocument/2006/relationships/image" Target="../media/image2.jpg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Coat colors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blipFill dpi="0" rotWithShape="1">
              <a:blip xmlns:r="http://schemas.openxmlformats.org/officeDocument/2006/relationships" r:embed="rId3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a:blipFill>
          </c:spPr>
          <c:dPt>
            <c:idx val="0"/>
            <c:bubble3D val="0"/>
            <c:spPr>
              <a:blipFill dpi="0" rotWithShape="1">
                <a:blip xmlns:r="http://schemas.openxmlformats.org/officeDocument/2006/relationships" r:embed="rId4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a:blip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A6B-49E7-9105-28DA6C525192}"/>
              </c:ext>
            </c:extLst>
          </c:dPt>
          <c:dPt>
            <c:idx val="1"/>
            <c:bubble3D val="0"/>
            <c:spPr>
              <a:blipFill dpi="0" rotWithShape="1">
                <a:blip xmlns:r="http://schemas.openxmlformats.org/officeDocument/2006/relationships" r:embed="rId5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a:blip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A6B-49E7-9105-28DA6C525192}"/>
              </c:ext>
            </c:extLst>
          </c:dPt>
          <c:dPt>
            <c:idx val="2"/>
            <c:bubble3D val="0"/>
            <c:spPr>
              <a:blipFill dpi="0" rotWithShape="1">
                <a:blip xmlns:r="http://schemas.openxmlformats.org/officeDocument/2006/relationships" r:embed="rId6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a:blip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A6B-49E7-9105-28DA6C525192}"/>
              </c:ext>
            </c:extLst>
          </c:dPt>
          <c:dPt>
            <c:idx val="3"/>
            <c:bubble3D val="0"/>
            <c:spPr>
              <a:blipFill dpi="0" rotWithShape="1">
                <a:blip xmlns:r="http://schemas.openxmlformats.org/officeDocument/2006/relationships" r:embed="rId7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a:blip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0A6B-49E7-9105-28DA6C52519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Colors!$D$1:$G$1</c:f>
              <c:strCache>
                <c:ptCount val="4"/>
                <c:pt idx="0">
                  <c:v>Bay</c:v>
                </c:pt>
                <c:pt idx="1">
                  <c:v>Dark Bay/Brown</c:v>
                </c:pt>
                <c:pt idx="2">
                  <c:v>Chestnut</c:v>
                </c:pt>
                <c:pt idx="3">
                  <c:v>Grey/Roan</c:v>
                </c:pt>
              </c:strCache>
            </c:strRef>
          </c:cat>
          <c:val>
            <c:numRef>
              <c:f>Colors!$D$2:$G$2</c:f>
              <c:numCache>
                <c:formatCode>General</c:formatCode>
                <c:ptCount val="4"/>
                <c:pt idx="0">
                  <c:v>13</c:v>
                </c:pt>
                <c:pt idx="1">
                  <c:v>7</c:v>
                </c:pt>
                <c:pt idx="2">
                  <c:v>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A6B-49E7-9105-28DA6C525192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Birthplaces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4FA-457F-B51C-E05236874957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4FA-457F-B51C-E05236874957}"/>
              </c:ext>
            </c:extLst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4FA-457F-B51C-E052368749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AB4-47BA-B75D-261DA333FB1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AAB4-47BA-B75D-261DA333FB1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Birthplaces!$D$1:$H$1</c:f>
              <c:strCache>
                <c:ptCount val="5"/>
                <c:pt idx="0">
                  <c:v>Kentucky</c:v>
                </c:pt>
                <c:pt idx="1">
                  <c:v>Louisiana</c:v>
                </c:pt>
                <c:pt idx="2">
                  <c:v>New York</c:v>
                </c:pt>
                <c:pt idx="3">
                  <c:v>Florida</c:v>
                </c:pt>
                <c:pt idx="4">
                  <c:v>Ontario</c:v>
                </c:pt>
              </c:strCache>
            </c:strRef>
          </c:cat>
          <c:val>
            <c:numRef>
              <c:f>Birthplaces!$D$3:$H$3</c:f>
              <c:numCache>
                <c:formatCode>General</c:formatCode>
                <c:ptCount val="5"/>
                <c:pt idx="0">
                  <c:v>25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4FA-457F-B51C-E05236874957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# of Starts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'Starts and Wins'!$I$1</c:f>
              <c:strCache>
                <c:ptCount val="1"/>
                <c:pt idx="0">
                  <c:v>#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'Starts and Wins'!$H$2:$H$9</c:f>
              <c:numCache>
                <c:formatCode>General</c:formatCode>
                <c:ptCount val="8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</c:numCache>
            </c:numRef>
          </c:cat>
          <c:val>
            <c:numRef>
              <c:f>'Starts and Wins'!$I$2:$I$9</c:f>
              <c:numCache>
                <c:formatCode>General</c:formatCode>
                <c:ptCount val="8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3</c:v>
                </c:pt>
                <c:pt idx="6">
                  <c:v>5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20-420C-8126-AF1563D06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75564640"/>
        <c:axId val="475563856"/>
      </c:barChart>
      <c:catAx>
        <c:axId val="4755646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# of Starts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563856"/>
        <c:crosses val="autoZero"/>
        <c:auto val="1"/>
        <c:lblAlgn val="ctr"/>
        <c:lblOffset val="100"/>
        <c:noMultiLvlLbl val="0"/>
      </c:catAx>
      <c:valAx>
        <c:axId val="47556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Proportions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564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# of Wins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'Starts and Wins'!$L$1</c:f>
              <c:strCache>
                <c:ptCount val="1"/>
                <c:pt idx="0">
                  <c:v>#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'Starts and Wins'!$K$2:$K$6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'Starts and Wins'!$L$2:$L$6</c:f>
              <c:numCache>
                <c:formatCode>General</c:formatCode>
                <c:ptCount val="5"/>
                <c:pt idx="0">
                  <c:v>8</c:v>
                </c:pt>
                <c:pt idx="1">
                  <c:v>6</c:v>
                </c:pt>
                <c:pt idx="2">
                  <c:v>8</c:v>
                </c:pt>
                <c:pt idx="3">
                  <c:v>6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B8-4928-9B4E-CA2AE5FD5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76424752"/>
        <c:axId val="476426320"/>
      </c:barChart>
      <c:catAx>
        <c:axId val="476424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#</a:t>
                </a:r>
                <a:r>
                  <a:rPr lang="en-US" baseline="0"/>
                  <a:t> of Wins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426320"/>
        <c:crosses val="autoZero"/>
        <c:auto val="1"/>
        <c:lblAlgn val="ctr"/>
        <c:lblOffset val="100"/>
        <c:noMultiLvlLbl val="0"/>
      </c:catAx>
      <c:valAx>
        <c:axId val="47642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Proportions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424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# of 2nd place finishes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'Starts and Wins'!$O$1</c:f>
              <c:strCache>
                <c:ptCount val="1"/>
                <c:pt idx="0">
                  <c:v>#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'Starts and Wins'!$N$2:$N$6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'Starts and Wins'!$O$2:$O$6</c:f>
              <c:numCache>
                <c:formatCode>General</c:formatCode>
                <c:ptCount val="5"/>
                <c:pt idx="0">
                  <c:v>8</c:v>
                </c:pt>
                <c:pt idx="1">
                  <c:v>11</c:v>
                </c:pt>
                <c:pt idx="2">
                  <c:v>4</c:v>
                </c:pt>
                <c:pt idx="3">
                  <c:v>5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29-4474-8EFE-FB0DF3B63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75924112"/>
        <c:axId val="475924896"/>
      </c:barChart>
      <c:catAx>
        <c:axId val="475924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# of Places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24896"/>
        <c:crosses val="autoZero"/>
        <c:auto val="1"/>
        <c:lblAlgn val="ctr"/>
        <c:lblOffset val="100"/>
        <c:noMultiLvlLbl val="0"/>
      </c:catAx>
      <c:valAx>
        <c:axId val="47592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Proportions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24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</a:t>
            </a:r>
            <a:r>
              <a:rPr lang="en-US" baseline="0"/>
              <a:t> % of 3rd place finishes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'Starts and Wins'!$O$8</c:f>
              <c:strCache>
                <c:ptCount val="1"/>
                <c:pt idx="0">
                  <c:v>#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5CB-4F8E-8896-9E119BCEC0BB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5CB-4F8E-8896-9E119BCEC0B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5CB-4F8E-8896-9E119BCEC0B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5CB-4F8E-8896-9E119BCEC0B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7D15-4295-8708-F2A0D6D9FC6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'Starts and Wins'!$N$9:$N$13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'Starts and Wins'!$O$9:$O$13</c:f>
              <c:numCache>
                <c:formatCode>General</c:formatCode>
                <c:ptCount val="5"/>
                <c:pt idx="0">
                  <c:v>7</c:v>
                </c:pt>
                <c:pt idx="1">
                  <c:v>16</c:v>
                </c:pt>
                <c:pt idx="2">
                  <c:v>5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5CB-4F8E-8896-9E119BCEC0B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Finished in top 4 at over 1</a:t>
            </a:r>
            <a:r>
              <a:rPr lang="en-US" baseline="0"/>
              <a:t> 1/8th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F95-4015-A6E1-9DCD1428913F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F95-4015-A6E1-9DCD1428913F}"/>
              </c:ext>
            </c:extLst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F95-4015-A6E1-9DCD1428913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'Starts and Wins'!$K$12:$K$14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cat>
          <c:val>
            <c:numRef>
              <c:f>'Starts and Wins'!$L$12:$L$14</c:f>
              <c:numCache>
                <c:formatCode>0.0%</c:formatCode>
                <c:ptCount val="3"/>
                <c:pt idx="0">
                  <c:v>0.10344827586206896</c:v>
                </c:pt>
                <c:pt idx="1">
                  <c:v>0.86206896551724133</c:v>
                </c:pt>
                <c:pt idx="2">
                  <c:v>3.4482758620689655E-2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F95-4015-A6E1-9DCD1428913F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2</xdr:row>
      <xdr:rowOff>90487</xdr:rowOff>
    </xdr:from>
    <xdr:to>
      <xdr:col>10</xdr:col>
      <xdr:colOff>238125</xdr:colOff>
      <xdr:row>17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2</xdr:row>
      <xdr:rowOff>66676</xdr:rowOff>
    </xdr:from>
    <xdr:to>
      <xdr:col>19</xdr:col>
      <xdr:colOff>133349</xdr:colOff>
      <xdr:row>25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228600</xdr:colOff>
      <xdr:row>14</xdr:row>
      <xdr:rowOff>33337</xdr:rowOff>
    </xdr:from>
    <xdr:to>
      <xdr:col>15</xdr:col>
      <xdr:colOff>552451</xdr:colOff>
      <xdr:row>24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123825</xdr:colOff>
      <xdr:row>14</xdr:row>
      <xdr:rowOff>22224</xdr:rowOff>
    </xdr:from>
    <xdr:to>
      <xdr:col>21</xdr:col>
      <xdr:colOff>287337</xdr:colOff>
      <xdr:row>23</xdr:row>
      <xdr:rowOff>150811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438151</xdr:colOff>
      <xdr:row>24</xdr:row>
      <xdr:rowOff>142875</xdr:rowOff>
    </xdr:from>
    <xdr:to>
      <xdr:col>15</xdr:col>
      <xdr:colOff>185737</xdr:colOff>
      <xdr:row>36</xdr:row>
      <xdr:rowOff>30162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577850</xdr:colOff>
      <xdr:row>24</xdr:row>
      <xdr:rowOff>114299</xdr:rowOff>
    </xdr:from>
    <xdr:to>
      <xdr:col>21</xdr:col>
      <xdr:colOff>536575</xdr:colOff>
      <xdr:row>35</xdr:row>
      <xdr:rowOff>114300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238125</xdr:colOff>
      <xdr:row>3</xdr:row>
      <xdr:rowOff>0</xdr:rowOff>
    </xdr:from>
    <xdr:to>
      <xdr:col>20</xdr:col>
      <xdr:colOff>576261</xdr:colOff>
      <xdr:row>12</xdr:row>
      <xdr:rowOff>180975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zoomScaleNormal="100" workbookViewId="0">
      <pane xSplit="1" topLeftCell="B1" activePane="topRight" state="frozen"/>
      <selection pane="topRight" activeCell="G1" sqref="G1:G1048576"/>
    </sheetView>
  </sheetViews>
  <sheetFormatPr defaultRowHeight="14.5" x14ac:dyDescent="0.35"/>
  <cols>
    <col min="1" max="1" width="28.81640625" customWidth="1"/>
    <col min="2" max="2" width="19" bestFit="1" customWidth="1"/>
    <col min="3" max="3" width="19.1796875" bestFit="1" customWidth="1"/>
    <col min="4" max="4" width="26.453125" customWidth="1"/>
    <col min="5" max="5" width="66.1796875" bestFit="1" customWidth="1"/>
    <col min="6" max="6" width="34.1796875" customWidth="1"/>
    <col min="7" max="7" width="19" bestFit="1" customWidth="1"/>
  </cols>
  <sheetData>
    <row r="1" spans="1:7" ht="15" thickBot="1" x14ac:dyDescent="0.4">
      <c r="A1" s="1" t="s">
        <v>0</v>
      </c>
      <c r="B1" s="1" t="s">
        <v>3</v>
      </c>
      <c r="C1" s="1" t="s">
        <v>4</v>
      </c>
      <c r="D1" s="1" t="s">
        <v>1</v>
      </c>
      <c r="E1" s="1" t="s">
        <v>2</v>
      </c>
      <c r="F1" s="1" t="s">
        <v>108</v>
      </c>
      <c r="G1" s="33" t="s">
        <v>88</v>
      </c>
    </row>
    <row r="2" spans="1:7" ht="15" thickTop="1" x14ac:dyDescent="0.35">
      <c r="A2" t="s">
        <v>139</v>
      </c>
      <c r="B2">
        <v>104</v>
      </c>
      <c r="C2">
        <v>251</v>
      </c>
      <c r="D2" t="s">
        <v>174</v>
      </c>
      <c r="E2" t="s">
        <v>175</v>
      </c>
      <c r="F2" s="40" t="s">
        <v>111</v>
      </c>
      <c r="G2">
        <f>C2-B2</f>
        <v>147</v>
      </c>
    </row>
    <row r="3" spans="1:7" x14ac:dyDescent="0.35">
      <c r="A3" t="s">
        <v>149</v>
      </c>
      <c r="B3">
        <v>44</v>
      </c>
      <c r="C3">
        <v>190</v>
      </c>
      <c r="D3" t="s">
        <v>7</v>
      </c>
      <c r="E3" t="s">
        <v>118</v>
      </c>
      <c r="F3" s="40" t="s">
        <v>211</v>
      </c>
      <c r="G3">
        <f>C3-B3</f>
        <v>146</v>
      </c>
    </row>
    <row r="4" spans="1:7" x14ac:dyDescent="0.35">
      <c r="A4" t="s">
        <v>147</v>
      </c>
      <c r="B4">
        <v>52</v>
      </c>
      <c r="C4">
        <v>190.5</v>
      </c>
      <c r="D4" t="s">
        <v>203</v>
      </c>
      <c r="E4" t="s">
        <v>204</v>
      </c>
      <c r="F4" s="40" t="s">
        <v>113</v>
      </c>
      <c r="G4">
        <f>C4-B4</f>
        <v>138.5</v>
      </c>
    </row>
    <row r="5" spans="1:7" x14ac:dyDescent="0.35">
      <c r="A5" t="s">
        <v>144</v>
      </c>
      <c r="B5">
        <v>70</v>
      </c>
      <c r="C5">
        <v>206</v>
      </c>
      <c r="D5" t="s">
        <v>194</v>
      </c>
      <c r="E5" t="s">
        <v>195</v>
      </c>
      <c r="F5" s="40" t="s">
        <v>196</v>
      </c>
      <c r="G5">
        <f>C5-B5</f>
        <v>136</v>
      </c>
    </row>
    <row r="6" spans="1:7" x14ac:dyDescent="0.35">
      <c r="A6" t="s">
        <v>146</v>
      </c>
      <c r="B6">
        <v>54</v>
      </c>
      <c r="C6">
        <v>187</v>
      </c>
      <c r="D6" t="s">
        <v>200</v>
      </c>
      <c r="E6" t="s">
        <v>117</v>
      </c>
      <c r="F6" s="40" t="s">
        <v>116</v>
      </c>
      <c r="G6">
        <f>C6-B6</f>
        <v>133</v>
      </c>
    </row>
    <row r="7" spans="1:7" x14ac:dyDescent="0.35">
      <c r="A7" t="s">
        <v>141</v>
      </c>
      <c r="B7">
        <v>120</v>
      </c>
      <c r="C7">
        <v>251</v>
      </c>
      <c r="D7" t="s">
        <v>182</v>
      </c>
      <c r="E7" t="s">
        <v>183</v>
      </c>
      <c r="F7" s="40" t="s">
        <v>184</v>
      </c>
      <c r="G7">
        <f>C7-B7</f>
        <v>131</v>
      </c>
    </row>
    <row r="8" spans="1:7" x14ac:dyDescent="0.35">
      <c r="A8" t="s">
        <v>140</v>
      </c>
      <c r="B8">
        <v>103</v>
      </c>
      <c r="C8">
        <v>234</v>
      </c>
      <c r="D8" t="s">
        <v>178</v>
      </c>
      <c r="E8" t="s">
        <v>179</v>
      </c>
      <c r="F8" s="40" t="s">
        <v>180</v>
      </c>
      <c r="G8">
        <f>C8-B8</f>
        <v>131</v>
      </c>
    </row>
    <row r="9" spans="1:7" x14ac:dyDescent="0.35">
      <c r="A9" t="s">
        <v>154</v>
      </c>
      <c r="B9">
        <v>29</v>
      </c>
      <c r="C9">
        <v>160</v>
      </c>
      <c r="D9" t="s">
        <v>231</v>
      </c>
      <c r="E9" t="s">
        <v>232</v>
      </c>
      <c r="F9" s="40" t="s">
        <v>115</v>
      </c>
      <c r="G9">
        <f>C9-B9</f>
        <v>131</v>
      </c>
    </row>
    <row r="10" spans="1:7" x14ac:dyDescent="0.35">
      <c r="A10" t="s">
        <v>153</v>
      </c>
      <c r="B10">
        <v>32</v>
      </c>
      <c r="C10">
        <v>154</v>
      </c>
      <c r="D10" t="s">
        <v>5</v>
      </c>
      <c r="E10" t="s">
        <v>228</v>
      </c>
      <c r="F10" s="40" t="s">
        <v>229</v>
      </c>
      <c r="G10">
        <f>C10-B10</f>
        <v>122</v>
      </c>
    </row>
    <row r="11" spans="1:7" x14ac:dyDescent="0.35">
      <c r="A11" t="s">
        <v>157</v>
      </c>
      <c r="B11">
        <v>20</v>
      </c>
      <c r="C11">
        <v>139</v>
      </c>
      <c r="D11" t="s">
        <v>5</v>
      </c>
      <c r="E11" t="s">
        <v>241</v>
      </c>
      <c r="F11" s="40" t="s">
        <v>111</v>
      </c>
      <c r="G11">
        <f>C11-B11</f>
        <v>119</v>
      </c>
    </row>
    <row r="12" spans="1:7" x14ac:dyDescent="0.35">
      <c r="A12" t="s">
        <v>148</v>
      </c>
      <c r="B12">
        <v>52</v>
      </c>
      <c r="C12">
        <v>168.5</v>
      </c>
      <c r="D12" t="s">
        <v>7</v>
      </c>
      <c r="E12" t="s">
        <v>207</v>
      </c>
      <c r="F12" s="40" t="s">
        <v>208</v>
      </c>
      <c r="G12">
        <f>C12-B12</f>
        <v>116.5</v>
      </c>
    </row>
    <row r="13" spans="1:7" x14ac:dyDescent="0.35">
      <c r="A13" t="s">
        <v>152</v>
      </c>
      <c r="B13">
        <v>39</v>
      </c>
      <c r="C13">
        <v>150.5</v>
      </c>
      <c r="D13" t="s">
        <v>221</v>
      </c>
      <c r="E13" t="s">
        <v>222</v>
      </c>
      <c r="F13" s="40" t="s">
        <v>223</v>
      </c>
      <c r="G13">
        <f>C13-B13</f>
        <v>111.5</v>
      </c>
    </row>
    <row r="14" spans="1:7" x14ac:dyDescent="0.35">
      <c r="A14" t="s">
        <v>158</v>
      </c>
      <c r="B14">
        <v>20</v>
      </c>
      <c r="C14">
        <v>131</v>
      </c>
      <c r="D14" t="s">
        <v>5</v>
      </c>
      <c r="E14" t="s">
        <v>244</v>
      </c>
      <c r="F14" s="40" t="s">
        <v>245</v>
      </c>
      <c r="G14">
        <f>C14-B14</f>
        <v>111</v>
      </c>
    </row>
    <row r="15" spans="1:7" x14ac:dyDescent="0.35">
      <c r="A15" t="s">
        <v>132</v>
      </c>
      <c r="B15">
        <v>134</v>
      </c>
      <c r="C15">
        <v>243</v>
      </c>
      <c r="D15" t="s">
        <v>133</v>
      </c>
      <c r="E15" t="s">
        <v>134</v>
      </c>
      <c r="F15" s="39" t="s">
        <v>135</v>
      </c>
      <c r="G15">
        <f>C15-B15</f>
        <v>109</v>
      </c>
    </row>
    <row r="16" spans="1:7" x14ac:dyDescent="0.35">
      <c r="A16" t="s">
        <v>150</v>
      </c>
      <c r="B16">
        <v>42</v>
      </c>
      <c r="C16">
        <v>149.5</v>
      </c>
      <c r="D16" t="s">
        <v>213</v>
      </c>
      <c r="E16" t="s">
        <v>214</v>
      </c>
      <c r="F16" s="40" t="s">
        <v>215</v>
      </c>
      <c r="G16">
        <f>C16-B16</f>
        <v>107.5</v>
      </c>
    </row>
    <row r="17" spans="1:7" x14ac:dyDescent="0.35">
      <c r="A17" t="s">
        <v>129</v>
      </c>
      <c r="B17">
        <v>150</v>
      </c>
      <c r="C17">
        <v>257</v>
      </c>
      <c r="D17" t="s">
        <v>6</v>
      </c>
      <c r="E17" t="s">
        <v>130</v>
      </c>
      <c r="F17" t="s">
        <v>114</v>
      </c>
      <c r="G17">
        <f>C17-B17</f>
        <v>107</v>
      </c>
    </row>
    <row r="18" spans="1:7" x14ac:dyDescent="0.35">
      <c r="A18" t="s">
        <v>143</v>
      </c>
      <c r="B18">
        <v>90</v>
      </c>
      <c r="C18">
        <v>194</v>
      </c>
      <c r="D18" t="s">
        <v>190</v>
      </c>
      <c r="E18" t="s">
        <v>164</v>
      </c>
      <c r="F18" s="40" t="s">
        <v>191</v>
      </c>
      <c r="G18">
        <f>C18-B18</f>
        <v>104</v>
      </c>
    </row>
    <row r="19" spans="1:7" x14ac:dyDescent="0.35">
      <c r="A19" t="s">
        <v>138</v>
      </c>
      <c r="B19">
        <v>107</v>
      </c>
      <c r="C19">
        <v>208</v>
      </c>
      <c r="D19" t="s">
        <v>6</v>
      </c>
      <c r="E19" t="s">
        <v>172</v>
      </c>
      <c r="F19" s="38" t="s">
        <v>165</v>
      </c>
      <c r="G19">
        <f>C19-B19</f>
        <v>101</v>
      </c>
    </row>
    <row r="20" spans="1:7" x14ac:dyDescent="0.35">
      <c r="A20" t="s">
        <v>137</v>
      </c>
      <c r="B20">
        <v>110</v>
      </c>
      <c r="C20">
        <v>210.5</v>
      </c>
      <c r="D20" t="s">
        <v>6</v>
      </c>
      <c r="E20" t="s">
        <v>169</v>
      </c>
      <c r="F20" s="38" t="s">
        <v>165</v>
      </c>
      <c r="G20">
        <f>C20-B20</f>
        <v>100.5</v>
      </c>
    </row>
    <row r="21" spans="1:7" x14ac:dyDescent="0.35">
      <c r="A21" t="s">
        <v>136</v>
      </c>
      <c r="B21">
        <v>110</v>
      </c>
      <c r="C21">
        <v>208</v>
      </c>
      <c r="D21" t="s">
        <v>6</v>
      </c>
      <c r="E21" t="s">
        <v>164</v>
      </c>
      <c r="F21" s="38" t="s">
        <v>165</v>
      </c>
      <c r="G21">
        <f>C21-B21</f>
        <v>98</v>
      </c>
    </row>
    <row r="22" spans="1:7" x14ac:dyDescent="0.35">
      <c r="A22" t="s">
        <v>145</v>
      </c>
      <c r="B22">
        <v>54</v>
      </c>
      <c r="C22">
        <v>151</v>
      </c>
      <c r="D22" t="s">
        <v>187</v>
      </c>
      <c r="E22" t="s">
        <v>198</v>
      </c>
      <c r="F22" s="40" t="s">
        <v>112</v>
      </c>
      <c r="G22">
        <f>C22-B22</f>
        <v>97</v>
      </c>
    </row>
    <row r="23" spans="1:7" x14ac:dyDescent="0.35">
      <c r="A23" t="s">
        <v>160</v>
      </c>
      <c r="B23">
        <v>12</v>
      </c>
      <c r="C23">
        <v>108.5</v>
      </c>
      <c r="D23" t="s">
        <v>200</v>
      </c>
      <c r="E23" t="s">
        <v>250</v>
      </c>
      <c r="F23" s="40" t="s">
        <v>114</v>
      </c>
      <c r="G23">
        <f>C23-B23</f>
        <v>96.5</v>
      </c>
    </row>
    <row r="24" spans="1:7" x14ac:dyDescent="0.35">
      <c r="A24" s="17" t="s">
        <v>162</v>
      </c>
      <c r="B24" s="17">
        <v>12</v>
      </c>
      <c r="C24" s="17">
        <v>107.5</v>
      </c>
      <c r="D24" s="17" t="s">
        <v>6</v>
      </c>
      <c r="E24" s="17" t="s">
        <v>117</v>
      </c>
      <c r="F24" s="17" t="s">
        <v>165</v>
      </c>
      <c r="G24">
        <f>C24-B24</f>
        <v>95.5</v>
      </c>
    </row>
    <row r="25" spans="1:7" x14ac:dyDescent="0.35">
      <c r="A25" s="17" t="s">
        <v>161</v>
      </c>
      <c r="B25" s="17">
        <v>12</v>
      </c>
      <c r="C25" s="17">
        <v>97</v>
      </c>
      <c r="D25" s="17" t="s">
        <v>252</v>
      </c>
      <c r="E25" s="17" t="s">
        <v>253</v>
      </c>
      <c r="F25" s="17" t="s">
        <v>111</v>
      </c>
      <c r="G25" s="17">
        <f>C25-B25</f>
        <v>85</v>
      </c>
    </row>
    <row r="26" spans="1:7" x14ac:dyDescent="0.35">
      <c r="A26" t="s">
        <v>142</v>
      </c>
      <c r="B26">
        <v>100</v>
      </c>
      <c r="C26">
        <v>181</v>
      </c>
      <c r="D26" t="s">
        <v>187</v>
      </c>
      <c r="E26" t="s">
        <v>188</v>
      </c>
      <c r="F26" s="40" t="s">
        <v>109</v>
      </c>
      <c r="G26">
        <f>C26-B26</f>
        <v>81</v>
      </c>
    </row>
    <row r="27" spans="1:7" x14ac:dyDescent="0.35">
      <c r="A27" t="s">
        <v>156</v>
      </c>
      <c r="B27">
        <v>22</v>
      </c>
      <c r="C27">
        <v>99.5</v>
      </c>
      <c r="D27" t="s">
        <v>110</v>
      </c>
      <c r="E27" t="s">
        <v>238</v>
      </c>
      <c r="F27" s="40" t="s">
        <v>239</v>
      </c>
      <c r="G27">
        <f>C27-B27</f>
        <v>77.5</v>
      </c>
    </row>
    <row r="28" spans="1:7" x14ac:dyDescent="0.35">
      <c r="A28" t="s">
        <v>159</v>
      </c>
      <c r="B28">
        <v>20</v>
      </c>
      <c r="C28">
        <v>96.5</v>
      </c>
      <c r="D28" t="s">
        <v>187</v>
      </c>
      <c r="E28" t="s">
        <v>247</v>
      </c>
      <c r="F28" s="40" t="s">
        <v>112</v>
      </c>
      <c r="G28">
        <f>C28-B28</f>
        <v>76.5</v>
      </c>
    </row>
    <row r="29" spans="1:7" s="17" customFormat="1" x14ac:dyDescent="0.35">
      <c r="A29" t="s">
        <v>155</v>
      </c>
      <c r="B29">
        <v>22</v>
      </c>
      <c r="C29">
        <v>98</v>
      </c>
      <c r="D29" t="s">
        <v>5</v>
      </c>
      <c r="E29" t="s">
        <v>235</v>
      </c>
      <c r="F29" s="39" t="s">
        <v>135</v>
      </c>
      <c r="G29">
        <f>C29-B29</f>
        <v>76</v>
      </c>
    </row>
    <row r="30" spans="1:7" s="17" customFormat="1" x14ac:dyDescent="0.35">
      <c r="A30" t="s">
        <v>151</v>
      </c>
      <c r="B30">
        <v>40</v>
      </c>
      <c r="C30">
        <v>112.5</v>
      </c>
      <c r="D30" t="s">
        <v>218</v>
      </c>
      <c r="E30" t="s">
        <v>219</v>
      </c>
      <c r="F30" s="39" t="s">
        <v>135</v>
      </c>
      <c r="G30">
        <f>C30-B30</f>
        <v>72.5</v>
      </c>
    </row>
    <row r="31" spans="1:7" x14ac:dyDescent="0.35">
      <c r="A31" s="13"/>
      <c r="B31" s="13"/>
      <c r="C31" s="14"/>
      <c r="D31" s="13"/>
      <c r="E31" s="13"/>
      <c r="F31" s="13"/>
    </row>
    <row r="32" spans="1:7" x14ac:dyDescent="0.35">
      <c r="A32" s="13"/>
      <c r="B32" s="13"/>
      <c r="C32" s="14"/>
      <c r="D32" s="13"/>
      <c r="E32" s="13"/>
      <c r="F32" s="13"/>
    </row>
    <row r="33" spans="1:6" x14ac:dyDescent="0.35">
      <c r="A33" s="13"/>
      <c r="B33" s="13"/>
      <c r="C33" s="13"/>
      <c r="D33" s="13"/>
      <c r="E33" s="13"/>
      <c r="F33" s="13"/>
    </row>
    <row r="34" spans="1:6" x14ac:dyDescent="0.35">
      <c r="A34" s="13"/>
      <c r="B34" s="13"/>
      <c r="C34" s="13"/>
      <c r="D34" s="13"/>
      <c r="E34" s="13"/>
      <c r="F34" s="13"/>
    </row>
    <row r="35" spans="1:6" x14ac:dyDescent="0.35">
      <c r="A35" s="13"/>
      <c r="B35" s="13"/>
      <c r="C35" s="14"/>
      <c r="D35" s="13"/>
      <c r="E35" s="13"/>
      <c r="F35" s="13"/>
    </row>
    <row r="36" spans="1:6" x14ac:dyDescent="0.35">
      <c r="A36" s="13"/>
      <c r="B36" s="13"/>
      <c r="C36" s="14"/>
      <c r="D36" s="13"/>
      <c r="E36" s="13"/>
      <c r="F36" s="13"/>
    </row>
    <row r="37" spans="1:6" x14ac:dyDescent="0.35">
      <c r="A37" s="13"/>
      <c r="B37" s="13"/>
      <c r="C37" s="14"/>
      <c r="D37" s="13"/>
      <c r="E37" s="13"/>
      <c r="F37" s="13"/>
    </row>
  </sheetData>
  <sortState ref="A2:G37">
    <sortCondition descending="1" ref="G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7"/>
  <sheetViews>
    <sheetView topLeftCell="B1" workbookViewId="0">
      <selection activeCell="H32" sqref="H32"/>
    </sheetView>
  </sheetViews>
  <sheetFormatPr defaultRowHeight="14.5" x14ac:dyDescent="0.35"/>
  <cols>
    <col min="1" max="1" width="10.7265625" bestFit="1" customWidth="1"/>
    <col min="2" max="2" width="27.453125" customWidth="1"/>
    <col min="3" max="3" width="20.1796875" customWidth="1"/>
    <col min="4" max="4" width="8.54296875" bestFit="1" customWidth="1"/>
    <col min="5" max="5" width="8.54296875" customWidth="1"/>
    <col min="6" max="6" width="10.54296875" bestFit="1" customWidth="1"/>
    <col min="7" max="7" width="24.81640625" customWidth="1"/>
    <col min="8" max="8" width="7.1796875" customWidth="1"/>
    <col min="9" max="9" width="25.7265625" customWidth="1"/>
    <col min="10" max="10" width="6.54296875" customWidth="1"/>
    <col min="11" max="11" width="22.26953125" customWidth="1"/>
    <col min="12" max="12" width="7.453125" customWidth="1"/>
    <col min="13" max="13" width="25.26953125" customWidth="1"/>
    <col min="14" max="14" width="7.7265625" customWidth="1"/>
  </cols>
  <sheetData>
    <row r="1" spans="1:14" ht="15" thickBot="1" x14ac:dyDescent="0.4">
      <c r="A1" s="1" t="s">
        <v>19</v>
      </c>
      <c r="B1" s="1" t="s">
        <v>17</v>
      </c>
      <c r="C1" s="1" t="s">
        <v>18</v>
      </c>
      <c r="D1" s="1" t="s">
        <v>20</v>
      </c>
      <c r="E1" s="1" t="s">
        <v>31</v>
      </c>
      <c r="F1" s="1" t="s">
        <v>32</v>
      </c>
      <c r="G1" s="1" t="s">
        <v>21</v>
      </c>
      <c r="H1" s="1" t="s">
        <v>12</v>
      </c>
      <c r="I1" s="1" t="s">
        <v>22</v>
      </c>
      <c r="J1" s="1" t="s">
        <v>12</v>
      </c>
      <c r="K1" s="1" t="s">
        <v>23</v>
      </c>
      <c r="L1" s="1" t="s">
        <v>12</v>
      </c>
      <c r="M1" s="1" t="s">
        <v>24</v>
      </c>
      <c r="N1" s="1" t="s">
        <v>12</v>
      </c>
    </row>
    <row r="2" spans="1:14" ht="15" thickTop="1" x14ac:dyDescent="0.35">
      <c r="A2" s="2">
        <v>42994</v>
      </c>
      <c r="B2" s="7" t="s">
        <v>25</v>
      </c>
      <c r="C2" t="s">
        <v>27</v>
      </c>
      <c r="D2" t="s">
        <v>26</v>
      </c>
      <c r="E2" t="s">
        <v>33</v>
      </c>
      <c r="F2" t="s">
        <v>34</v>
      </c>
      <c r="G2" s="15" t="s">
        <v>260</v>
      </c>
      <c r="H2">
        <v>10</v>
      </c>
      <c r="I2" s="15" t="s">
        <v>261</v>
      </c>
      <c r="J2">
        <v>6</v>
      </c>
      <c r="K2" t="s">
        <v>262</v>
      </c>
      <c r="L2">
        <v>7</v>
      </c>
      <c r="M2" t="s">
        <v>263</v>
      </c>
      <c r="N2">
        <v>3</v>
      </c>
    </row>
    <row r="3" spans="1:14" x14ac:dyDescent="0.35">
      <c r="A3" s="2">
        <v>43008</v>
      </c>
      <c r="B3" s="7" t="s">
        <v>28</v>
      </c>
      <c r="C3" t="s">
        <v>29</v>
      </c>
      <c r="D3" t="s">
        <v>26</v>
      </c>
      <c r="E3" t="s">
        <v>33</v>
      </c>
      <c r="F3" t="s">
        <v>34</v>
      </c>
      <c r="G3" s="4" t="s">
        <v>139</v>
      </c>
      <c r="H3">
        <v>17</v>
      </c>
      <c r="I3" s="4" t="s">
        <v>145</v>
      </c>
      <c r="J3">
        <v>6</v>
      </c>
      <c r="K3" t="s">
        <v>264</v>
      </c>
      <c r="L3">
        <v>5</v>
      </c>
      <c r="M3" t="s">
        <v>265</v>
      </c>
      <c r="N3">
        <v>8</v>
      </c>
    </row>
    <row r="4" spans="1:14" x14ac:dyDescent="0.35">
      <c r="A4" s="2">
        <v>43015</v>
      </c>
      <c r="B4" s="7" t="s">
        <v>35</v>
      </c>
      <c r="C4" t="s">
        <v>36</v>
      </c>
      <c r="D4" t="s">
        <v>37</v>
      </c>
      <c r="E4" t="s">
        <v>33</v>
      </c>
      <c r="F4" t="s">
        <v>34</v>
      </c>
      <c r="G4" s="4" t="s">
        <v>152</v>
      </c>
      <c r="H4">
        <v>10</v>
      </c>
      <c r="I4" s="4" t="s">
        <v>132</v>
      </c>
      <c r="J4">
        <v>7</v>
      </c>
      <c r="K4" s="4" t="s">
        <v>140</v>
      </c>
      <c r="L4">
        <v>2</v>
      </c>
      <c r="M4" t="s">
        <v>266</v>
      </c>
      <c r="N4">
        <v>6</v>
      </c>
    </row>
    <row r="5" spans="1:14" x14ac:dyDescent="0.35">
      <c r="A5" s="2">
        <v>43015</v>
      </c>
      <c r="B5" s="7" t="s">
        <v>38</v>
      </c>
      <c r="C5" t="s">
        <v>39</v>
      </c>
      <c r="D5" t="s">
        <v>26</v>
      </c>
      <c r="E5" t="s">
        <v>33</v>
      </c>
      <c r="F5" t="s">
        <v>34</v>
      </c>
      <c r="G5" s="4" t="s">
        <v>149</v>
      </c>
      <c r="H5">
        <v>14</v>
      </c>
      <c r="I5" s="4" t="s">
        <v>146</v>
      </c>
      <c r="J5">
        <v>6</v>
      </c>
      <c r="K5" s="4" t="s">
        <v>150</v>
      </c>
      <c r="L5">
        <v>2</v>
      </c>
      <c r="M5" t="s">
        <v>267</v>
      </c>
      <c r="N5">
        <v>1</v>
      </c>
    </row>
    <row r="6" spans="1:14" x14ac:dyDescent="0.35">
      <c r="A6" s="2">
        <v>43043</v>
      </c>
      <c r="B6" s="8" t="s">
        <v>42</v>
      </c>
      <c r="C6" t="s">
        <v>29</v>
      </c>
      <c r="D6" t="s">
        <v>26</v>
      </c>
      <c r="E6" t="s">
        <v>33</v>
      </c>
      <c r="F6" t="s">
        <v>34</v>
      </c>
      <c r="G6" s="4" t="s">
        <v>132</v>
      </c>
      <c r="H6">
        <v>24</v>
      </c>
      <c r="I6" s="4" t="s">
        <v>145</v>
      </c>
      <c r="J6">
        <v>8</v>
      </c>
      <c r="K6" s="4" t="s">
        <v>139</v>
      </c>
      <c r="L6">
        <v>12</v>
      </c>
      <c r="M6" s="4" t="s">
        <v>161</v>
      </c>
      <c r="N6">
        <v>4</v>
      </c>
    </row>
    <row r="7" spans="1:14" x14ac:dyDescent="0.35">
      <c r="A7" s="2">
        <v>43064</v>
      </c>
      <c r="B7" s="7" t="s">
        <v>47</v>
      </c>
      <c r="C7" t="s">
        <v>27</v>
      </c>
      <c r="D7" t="s">
        <v>26</v>
      </c>
      <c r="E7" t="s">
        <v>33</v>
      </c>
      <c r="F7" t="s">
        <v>34</v>
      </c>
      <c r="G7" s="4" t="s">
        <v>140</v>
      </c>
      <c r="H7">
        <v>10</v>
      </c>
      <c r="I7" s="15" t="s">
        <v>268</v>
      </c>
      <c r="J7">
        <v>6</v>
      </c>
      <c r="K7" s="4" t="s">
        <v>148</v>
      </c>
      <c r="L7">
        <v>4</v>
      </c>
      <c r="M7" s="15" t="s">
        <v>269</v>
      </c>
      <c r="N7">
        <v>3</v>
      </c>
    </row>
    <row r="8" spans="1:14" x14ac:dyDescent="0.35">
      <c r="A8" s="2">
        <v>43071</v>
      </c>
      <c r="B8" s="7" t="s">
        <v>44</v>
      </c>
      <c r="C8" t="s">
        <v>45</v>
      </c>
      <c r="D8" t="s">
        <v>46</v>
      </c>
      <c r="E8" t="s">
        <v>33</v>
      </c>
      <c r="F8" t="s">
        <v>34</v>
      </c>
      <c r="G8" s="15" t="s">
        <v>270</v>
      </c>
      <c r="H8">
        <v>14</v>
      </c>
      <c r="I8" s="15" t="s">
        <v>271</v>
      </c>
      <c r="J8">
        <v>5</v>
      </c>
      <c r="K8" t="s">
        <v>272</v>
      </c>
      <c r="L8">
        <v>6</v>
      </c>
      <c r="M8" t="s">
        <v>273</v>
      </c>
      <c r="N8">
        <v>1</v>
      </c>
    </row>
    <row r="9" spans="1:14" x14ac:dyDescent="0.35">
      <c r="A9" s="2">
        <v>43078</v>
      </c>
      <c r="B9" s="7" t="s">
        <v>48</v>
      </c>
      <c r="C9" t="s">
        <v>49</v>
      </c>
      <c r="D9" t="s">
        <v>26</v>
      </c>
      <c r="E9" t="s">
        <v>33</v>
      </c>
      <c r="F9" t="s">
        <v>34</v>
      </c>
      <c r="G9" s="15" t="s">
        <v>274</v>
      </c>
      <c r="H9">
        <v>10</v>
      </c>
      <c r="I9" s="4" t="s">
        <v>154</v>
      </c>
      <c r="J9">
        <v>33</v>
      </c>
      <c r="K9" s="4" t="s">
        <v>145</v>
      </c>
      <c r="L9">
        <v>2</v>
      </c>
      <c r="M9" t="s">
        <v>275</v>
      </c>
      <c r="N9">
        <v>6</v>
      </c>
    </row>
    <row r="10" spans="1:14" x14ac:dyDescent="0.35">
      <c r="A10" s="2">
        <v>43086</v>
      </c>
      <c r="B10" s="7" t="s">
        <v>276</v>
      </c>
      <c r="C10" t="s">
        <v>277</v>
      </c>
      <c r="D10" t="s">
        <v>37</v>
      </c>
      <c r="E10" t="s">
        <v>33</v>
      </c>
      <c r="F10" t="s">
        <v>34</v>
      </c>
      <c r="G10" s="15" t="s">
        <v>278</v>
      </c>
      <c r="H10">
        <v>12</v>
      </c>
      <c r="I10" s="4" t="s">
        <v>153</v>
      </c>
      <c r="J10">
        <v>9</v>
      </c>
      <c r="K10" s="15" t="s">
        <v>279</v>
      </c>
      <c r="L10">
        <v>7</v>
      </c>
      <c r="M10" t="s">
        <v>280</v>
      </c>
      <c r="N10">
        <v>1</v>
      </c>
    </row>
    <row r="11" spans="1:14" x14ac:dyDescent="0.35">
      <c r="A11" s="2">
        <v>43106</v>
      </c>
      <c r="B11" s="7" t="s">
        <v>52</v>
      </c>
      <c r="C11" t="s">
        <v>29</v>
      </c>
      <c r="D11" t="s">
        <v>37</v>
      </c>
      <c r="E11" t="s">
        <v>33</v>
      </c>
      <c r="F11" t="s">
        <v>34</v>
      </c>
      <c r="G11" s="15" t="s">
        <v>274</v>
      </c>
      <c r="H11">
        <v>13</v>
      </c>
      <c r="I11" t="s">
        <v>281</v>
      </c>
      <c r="J11">
        <v>8</v>
      </c>
      <c r="K11" s="4" t="s">
        <v>147</v>
      </c>
      <c r="L11">
        <v>2</v>
      </c>
      <c r="M11" t="s">
        <v>282</v>
      </c>
      <c r="N11">
        <v>8</v>
      </c>
    </row>
    <row r="12" spans="1:14" x14ac:dyDescent="0.35">
      <c r="A12" s="2">
        <v>43113</v>
      </c>
      <c r="B12" s="7" t="s">
        <v>50</v>
      </c>
      <c r="C12" t="s">
        <v>45</v>
      </c>
      <c r="D12" t="s">
        <v>37</v>
      </c>
      <c r="E12" t="s">
        <v>33</v>
      </c>
      <c r="F12" t="s">
        <v>40</v>
      </c>
      <c r="G12" s="4" t="s">
        <v>152</v>
      </c>
      <c r="H12">
        <v>10</v>
      </c>
      <c r="I12" t="s">
        <v>283</v>
      </c>
      <c r="J12">
        <v>9</v>
      </c>
      <c r="K12" t="s">
        <v>284</v>
      </c>
      <c r="L12">
        <v>2</v>
      </c>
      <c r="M12" t="s">
        <v>285</v>
      </c>
      <c r="N12">
        <v>5</v>
      </c>
    </row>
    <row r="13" spans="1:14" x14ac:dyDescent="0.35">
      <c r="A13" s="2">
        <v>43113</v>
      </c>
      <c r="B13" s="7" t="s">
        <v>286</v>
      </c>
      <c r="C13" t="s">
        <v>53</v>
      </c>
      <c r="D13" t="s">
        <v>51</v>
      </c>
      <c r="E13" t="s">
        <v>33</v>
      </c>
      <c r="F13" t="s">
        <v>34</v>
      </c>
      <c r="G13" s="4" t="s">
        <v>154</v>
      </c>
      <c r="H13">
        <v>13</v>
      </c>
      <c r="I13" t="s">
        <v>287</v>
      </c>
      <c r="J13">
        <v>4</v>
      </c>
      <c r="K13" s="4" t="s">
        <v>155</v>
      </c>
      <c r="L13">
        <v>5</v>
      </c>
      <c r="M13" t="s">
        <v>288</v>
      </c>
      <c r="N13">
        <v>1</v>
      </c>
    </row>
    <row r="14" spans="1:14" x14ac:dyDescent="0.35">
      <c r="A14" s="2">
        <v>43115</v>
      </c>
      <c r="B14" s="7" t="s">
        <v>54</v>
      </c>
      <c r="C14" t="s">
        <v>55</v>
      </c>
      <c r="D14" t="s">
        <v>37</v>
      </c>
      <c r="E14" t="s">
        <v>33</v>
      </c>
      <c r="F14" t="s">
        <v>34</v>
      </c>
      <c r="G14" s="15" t="s">
        <v>289</v>
      </c>
      <c r="H14">
        <v>13</v>
      </c>
      <c r="I14" s="4" t="s">
        <v>153</v>
      </c>
      <c r="J14">
        <v>12</v>
      </c>
      <c r="K14" t="s">
        <v>290</v>
      </c>
      <c r="L14">
        <v>6</v>
      </c>
      <c r="M14" s="15" t="s">
        <v>291</v>
      </c>
      <c r="N14">
        <v>1</v>
      </c>
    </row>
    <row r="15" spans="1:14" x14ac:dyDescent="0.35">
      <c r="A15" s="2">
        <v>43134</v>
      </c>
      <c r="B15" s="7" t="s">
        <v>59</v>
      </c>
      <c r="C15" t="s">
        <v>29</v>
      </c>
      <c r="D15" t="s">
        <v>26</v>
      </c>
      <c r="E15" t="s">
        <v>33</v>
      </c>
      <c r="F15" t="s">
        <v>34</v>
      </c>
      <c r="G15" s="15" t="s">
        <v>292</v>
      </c>
      <c r="H15">
        <v>12</v>
      </c>
      <c r="I15" s="15" t="s">
        <v>265</v>
      </c>
      <c r="J15">
        <v>6</v>
      </c>
      <c r="K15" t="s">
        <v>293</v>
      </c>
      <c r="L15">
        <v>5</v>
      </c>
      <c r="M15" t="s">
        <v>294</v>
      </c>
      <c r="N15">
        <v>1</v>
      </c>
    </row>
    <row r="16" spans="1:14" x14ac:dyDescent="0.35">
      <c r="A16" s="2">
        <v>43134</v>
      </c>
      <c r="B16" s="7" t="s">
        <v>58</v>
      </c>
      <c r="C16" t="s">
        <v>45</v>
      </c>
      <c r="D16" t="s">
        <v>26</v>
      </c>
      <c r="E16" t="s">
        <v>33</v>
      </c>
      <c r="F16" t="s">
        <v>34</v>
      </c>
      <c r="G16" t="s">
        <v>271</v>
      </c>
      <c r="H16">
        <v>12</v>
      </c>
      <c r="I16" s="4" t="s">
        <v>152</v>
      </c>
      <c r="J16">
        <v>4</v>
      </c>
      <c r="K16" s="15" t="s">
        <v>295</v>
      </c>
      <c r="L16">
        <v>20</v>
      </c>
      <c r="M16" s="15" t="s">
        <v>284</v>
      </c>
      <c r="N16">
        <v>2</v>
      </c>
    </row>
    <row r="17" spans="1:14" x14ac:dyDescent="0.35">
      <c r="A17" s="2">
        <v>43134</v>
      </c>
      <c r="B17" s="7" t="s">
        <v>56</v>
      </c>
      <c r="C17" t="s">
        <v>57</v>
      </c>
      <c r="D17" t="s">
        <v>26</v>
      </c>
      <c r="E17" t="s">
        <v>33</v>
      </c>
      <c r="F17" t="s">
        <v>34</v>
      </c>
      <c r="G17" s="4" t="s">
        <v>136</v>
      </c>
      <c r="H17">
        <v>15</v>
      </c>
      <c r="I17" s="4" t="s">
        <v>149</v>
      </c>
      <c r="J17">
        <v>11</v>
      </c>
      <c r="K17" s="15" t="s">
        <v>268</v>
      </c>
      <c r="L17">
        <v>3</v>
      </c>
      <c r="M17" s="4" t="s">
        <v>140</v>
      </c>
      <c r="N17">
        <v>6</v>
      </c>
    </row>
    <row r="18" spans="1:14" x14ac:dyDescent="0.35">
      <c r="A18" s="2">
        <v>43141</v>
      </c>
      <c r="B18" s="7" t="s">
        <v>119</v>
      </c>
      <c r="C18" t="s">
        <v>67</v>
      </c>
      <c r="D18" t="s">
        <v>26</v>
      </c>
      <c r="E18" t="s">
        <v>33</v>
      </c>
      <c r="F18" t="s">
        <v>34</v>
      </c>
      <c r="G18" s="4" t="s">
        <v>144</v>
      </c>
      <c r="H18">
        <v>10</v>
      </c>
      <c r="I18" s="15" t="s">
        <v>270</v>
      </c>
      <c r="J18">
        <v>4</v>
      </c>
      <c r="K18" s="4" t="s">
        <v>138</v>
      </c>
      <c r="L18">
        <v>10</v>
      </c>
      <c r="M18" t="s">
        <v>261</v>
      </c>
      <c r="N18">
        <v>5</v>
      </c>
    </row>
    <row r="19" spans="1:14" x14ac:dyDescent="0.35">
      <c r="A19" s="2">
        <v>43148</v>
      </c>
      <c r="B19" s="7" t="s">
        <v>60</v>
      </c>
      <c r="C19" t="s">
        <v>61</v>
      </c>
      <c r="D19" t="s">
        <v>46</v>
      </c>
      <c r="E19" t="s">
        <v>41</v>
      </c>
      <c r="F19" t="s">
        <v>34</v>
      </c>
      <c r="G19" s="15" t="s">
        <v>296</v>
      </c>
      <c r="H19">
        <v>11</v>
      </c>
      <c r="I19" t="s">
        <v>297</v>
      </c>
      <c r="J19">
        <v>4</v>
      </c>
      <c r="K19" s="4" t="s">
        <v>156</v>
      </c>
      <c r="L19">
        <v>4</v>
      </c>
      <c r="M19" t="s">
        <v>298</v>
      </c>
      <c r="N19">
        <v>3</v>
      </c>
    </row>
    <row r="20" spans="1:14" x14ac:dyDescent="0.35">
      <c r="A20" s="2">
        <v>43148</v>
      </c>
      <c r="B20" s="5" t="s">
        <v>63</v>
      </c>
      <c r="C20" t="s">
        <v>53</v>
      </c>
      <c r="D20" t="s">
        <v>26</v>
      </c>
      <c r="E20" t="s">
        <v>33</v>
      </c>
      <c r="F20" t="s">
        <v>34</v>
      </c>
      <c r="G20" s="4" t="s">
        <v>146</v>
      </c>
      <c r="H20">
        <v>50</v>
      </c>
      <c r="I20" s="4" t="s">
        <v>155</v>
      </c>
      <c r="J20">
        <v>22</v>
      </c>
      <c r="K20" s="4" t="s">
        <v>137</v>
      </c>
      <c r="L20">
        <v>10</v>
      </c>
      <c r="M20" s="4" t="s">
        <v>154</v>
      </c>
      <c r="N20">
        <v>8</v>
      </c>
    </row>
    <row r="21" spans="1:14" x14ac:dyDescent="0.35">
      <c r="A21" s="2">
        <v>43150</v>
      </c>
      <c r="B21" s="7" t="s">
        <v>62</v>
      </c>
      <c r="C21" t="s">
        <v>55</v>
      </c>
      <c r="D21" t="s">
        <v>26</v>
      </c>
      <c r="E21" t="s">
        <v>33</v>
      </c>
      <c r="F21" t="s">
        <v>40</v>
      </c>
      <c r="G21" s="4" t="s">
        <v>147</v>
      </c>
      <c r="H21">
        <v>14</v>
      </c>
      <c r="I21" s="4" t="s">
        <v>153</v>
      </c>
      <c r="J21">
        <v>6</v>
      </c>
      <c r="K21" s="4" t="s">
        <v>160</v>
      </c>
      <c r="L21">
        <v>2</v>
      </c>
      <c r="M21" s="15" t="s">
        <v>289</v>
      </c>
      <c r="N21">
        <v>2</v>
      </c>
    </row>
    <row r="22" spans="1:14" x14ac:dyDescent="0.35">
      <c r="A22" s="2">
        <v>43162</v>
      </c>
      <c r="B22" s="5" t="s">
        <v>64</v>
      </c>
      <c r="C22" t="s">
        <v>57</v>
      </c>
      <c r="D22" t="s">
        <v>26</v>
      </c>
      <c r="E22" t="s">
        <v>33</v>
      </c>
      <c r="F22" t="s">
        <v>34</v>
      </c>
      <c r="G22" s="4" t="s">
        <v>148</v>
      </c>
      <c r="H22">
        <v>52</v>
      </c>
      <c r="I22" s="15" t="s">
        <v>299</v>
      </c>
      <c r="J22">
        <v>22</v>
      </c>
      <c r="K22" s="4" t="s">
        <v>132</v>
      </c>
      <c r="L22">
        <v>12</v>
      </c>
      <c r="M22" t="s">
        <v>300</v>
      </c>
      <c r="N22">
        <v>6</v>
      </c>
    </row>
    <row r="23" spans="1:14" x14ac:dyDescent="0.35">
      <c r="A23" s="2">
        <v>43168</v>
      </c>
      <c r="B23" s="41" t="s">
        <v>301</v>
      </c>
      <c r="C23" t="s">
        <v>302</v>
      </c>
      <c r="D23" t="s">
        <v>37</v>
      </c>
      <c r="E23" t="s">
        <v>303</v>
      </c>
      <c r="F23" t="s">
        <v>34</v>
      </c>
      <c r="G23" s="4" t="s">
        <v>141</v>
      </c>
      <c r="H23">
        <v>20</v>
      </c>
      <c r="I23" s="15" t="s">
        <v>304</v>
      </c>
      <c r="J23">
        <v>8</v>
      </c>
      <c r="K23" s="15" t="s">
        <v>305</v>
      </c>
      <c r="L23">
        <v>4</v>
      </c>
    </row>
    <row r="24" spans="1:14" x14ac:dyDescent="0.35">
      <c r="A24" s="2">
        <v>43169</v>
      </c>
      <c r="B24" s="5" t="s">
        <v>65</v>
      </c>
      <c r="C24" t="s">
        <v>45</v>
      </c>
      <c r="D24" t="s">
        <v>37</v>
      </c>
      <c r="E24" t="s">
        <v>33</v>
      </c>
      <c r="F24" t="s">
        <v>34</v>
      </c>
      <c r="G24" s="4" t="s">
        <v>140</v>
      </c>
      <c r="H24">
        <v>52</v>
      </c>
      <c r="I24" s="15" t="s">
        <v>306</v>
      </c>
      <c r="J24">
        <v>24</v>
      </c>
      <c r="K24" s="4" t="s">
        <v>149</v>
      </c>
      <c r="L24">
        <v>12</v>
      </c>
      <c r="M24" s="4" t="s">
        <v>152</v>
      </c>
      <c r="N24">
        <v>8</v>
      </c>
    </row>
    <row r="25" spans="1:14" x14ac:dyDescent="0.35">
      <c r="A25" s="2">
        <v>43169</v>
      </c>
      <c r="B25" s="5" t="s">
        <v>66</v>
      </c>
      <c r="C25" t="s">
        <v>67</v>
      </c>
      <c r="D25" t="s">
        <v>26</v>
      </c>
      <c r="E25" t="s">
        <v>33</v>
      </c>
      <c r="F25" t="s">
        <v>34</v>
      </c>
      <c r="G25" s="4" t="s">
        <v>143</v>
      </c>
      <c r="H25">
        <v>51</v>
      </c>
      <c r="I25" s="4" t="s">
        <v>144</v>
      </c>
      <c r="J25">
        <v>20</v>
      </c>
      <c r="K25" t="s">
        <v>309</v>
      </c>
      <c r="L25">
        <v>14</v>
      </c>
      <c r="M25" s="4" t="s">
        <v>138</v>
      </c>
      <c r="N25">
        <v>10</v>
      </c>
    </row>
    <row r="26" spans="1:14" x14ac:dyDescent="0.35">
      <c r="A26" s="2">
        <v>43169</v>
      </c>
      <c r="B26" s="5" t="s">
        <v>68</v>
      </c>
      <c r="C26" t="s">
        <v>29</v>
      </c>
      <c r="D26" t="s">
        <v>26</v>
      </c>
      <c r="E26" t="s">
        <v>33</v>
      </c>
      <c r="F26" t="s">
        <v>34</v>
      </c>
      <c r="G26" s="4" t="s">
        <v>139</v>
      </c>
      <c r="H26">
        <v>50</v>
      </c>
      <c r="I26" s="15" t="s">
        <v>274</v>
      </c>
      <c r="J26">
        <v>26</v>
      </c>
      <c r="K26" s="15" t="s">
        <v>307</v>
      </c>
      <c r="L26">
        <v>10</v>
      </c>
      <c r="M26" s="15" t="s">
        <v>308</v>
      </c>
      <c r="N26">
        <v>18</v>
      </c>
    </row>
    <row r="27" spans="1:14" x14ac:dyDescent="0.35">
      <c r="A27" s="2">
        <v>43176</v>
      </c>
      <c r="B27" s="5" t="s">
        <v>69</v>
      </c>
      <c r="C27" t="s">
        <v>55</v>
      </c>
      <c r="D27" t="s">
        <v>26</v>
      </c>
      <c r="E27" t="s">
        <v>33</v>
      </c>
      <c r="F27" t="s">
        <v>34</v>
      </c>
      <c r="G27" s="4" t="s">
        <v>129</v>
      </c>
      <c r="H27">
        <v>53</v>
      </c>
      <c r="I27" s="4" t="s">
        <v>145</v>
      </c>
      <c r="J27">
        <v>20</v>
      </c>
      <c r="K27" s="4" t="s">
        <v>153</v>
      </c>
      <c r="L27">
        <v>11</v>
      </c>
      <c r="M27" s="15" t="s">
        <v>310</v>
      </c>
      <c r="N27">
        <v>5</v>
      </c>
    </row>
    <row r="28" spans="1:14" x14ac:dyDescent="0.35">
      <c r="A28" s="2">
        <v>43176</v>
      </c>
      <c r="B28" s="41" t="s">
        <v>311</v>
      </c>
      <c r="C28" t="s">
        <v>75</v>
      </c>
      <c r="D28" t="s">
        <v>46</v>
      </c>
      <c r="E28" t="s">
        <v>41</v>
      </c>
      <c r="F28" t="s">
        <v>34</v>
      </c>
      <c r="G28" s="4" t="s">
        <v>156</v>
      </c>
      <c r="H28">
        <v>20</v>
      </c>
      <c r="I28" s="4" t="s">
        <v>162</v>
      </c>
      <c r="J28">
        <v>9</v>
      </c>
      <c r="K28" t="s">
        <v>312</v>
      </c>
      <c r="L28">
        <v>5</v>
      </c>
      <c r="M28" t="s">
        <v>313</v>
      </c>
      <c r="N28">
        <v>4</v>
      </c>
    </row>
    <row r="29" spans="1:14" x14ac:dyDescent="0.35">
      <c r="A29" s="2">
        <v>43183</v>
      </c>
      <c r="B29" s="6" t="s">
        <v>74</v>
      </c>
      <c r="C29" t="s">
        <v>53</v>
      </c>
      <c r="D29" t="s">
        <v>46</v>
      </c>
      <c r="E29" t="s">
        <v>33</v>
      </c>
      <c r="F29" t="s">
        <v>34</v>
      </c>
      <c r="G29" s="4" t="s">
        <v>137</v>
      </c>
      <c r="H29">
        <v>100</v>
      </c>
      <c r="I29" s="4" t="s">
        <v>150</v>
      </c>
      <c r="J29">
        <v>40</v>
      </c>
      <c r="K29" s="4" t="s">
        <v>147</v>
      </c>
      <c r="L29">
        <v>27</v>
      </c>
      <c r="M29" s="4" t="s">
        <v>161</v>
      </c>
      <c r="N29">
        <v>13</v>
      </c>
    </row>
    <row r="30" spans="1:14" x14ac:dyDescent="0.35">
      <c r="A30" s="2">
        <v>43184</v>
      </c>
      <c r="B30" s="5" t="s">
        <v>120</v>
      </c>
      <c r="C30" t="s">
        <v>121</v>
      </c>
      <c r="D30" t="s">
        <v>46</v>
      </c>
      <c r="E30" t="s">
        <v>33</v>
      </c>
      <c r="F30" t="s">
        <v>34</v>
      </c>
      <c r="G30" s="15" t="s">
        <v>314</v>
      </c>
      <c r="H30">
        <v>52</v>
      </c>
      <c r="I30" s="4" t="s">
        <v>158</v>
      </c>
      <c r="J30">
        <v>26</v>
      </c>
      <c r="K30" t="s">
        <v>308</v>
      </c>
      <c r="L30">
        <v>10</v>
      </c>
      <c r="M30" s="15" t="s">
        <v>283</v>
      </c>
      <c r="N30">
        <v>6</v>
      </c>
    </row>
    <row r="31" spans="1:14" x14ac:dyDescent="0.35">
      <c r="A31" s="2">
        <v>43190</v>
      </c>
      <c r="B31" s="6" t="s">
        <v>70</v>
      </c>
      <c r="C31" t="s">
        <v>71</v>
      </c>
      <c r="D31" t="s">
        <v>72</v>
      </c>
      <c r="E31" t="s">
        <v>73</v>
      </c>
      <c r="F31" t="s">
        <v>34</v>
      </c>
      <c r="G31" s="4" t="s">
        <v>141</v>
      </c>
      <c r="H31">
        <v>115</v>
      </c>
      <c r="I31" t="s">
        <v>315</v>
      </c>
      <c r="J31">
        <v>41</v>
      </c>
      <c r="K31" s="4" t="s">
        <v>157</v>
      </c>
      <c r="L31">
        <v>21</v>
      </c>
    </row>
    <row r="32" spans="1:14" x14ac:dyDescent="0.35">
      <c r="A32" s="2">
        <v>43190</v>
      </c>
      <c r="B32" s="6" t="s">
        <v>76</v>
      </c>
      <c r="C32" t="s">
        <v>57</v>
      </c>
      <c r="D32" t="s">
        <v>46</v>
      </c>
      <c r="E32" t="s">
        <v>33</v>
      </c>
      <c r="F32" t="s">
        <v>34</v>
      </c>
      <c r="G32" s="4" t="s">
        <v>136</v>
      </c>
      <c r="H32">
        <v>103</v>
      </c>
      <c r="I32" s="4" t="s">
        <v>151</v>
      </c>
      <c r="J32">
        <v>47</v>
      </c>
      <c r="K32" s="15" t="s">
        <v>316</v>
      </c>
      <c r="L32">
        <v>21</v>
      </c>
      <c r="M32" s="15" t="s">
        <v>270</v>
      </c>
      <c r="N32">
        <v>13</v>
      </c>
    </row>
    <row r="33" spans="1:14" x14ac:dyDescent="0.35">
      <c r="A33" s="2">
        <v>43197</v>
      </c>
      <c r="B33" s="6" t="s">
        <v>77</v>
      </c>
      <c r="C33" t="s">
        <v>45</v>
      </c>
      <c r="D33" t="s">
        <v>46</v>
      </c>
      <c r="E33" t="s">
        <v>33</v>
      </c>
      <c r="F33" t="s">
        <v>34</v>
      </c>
      <c r="G33" s="4" t="s">
        <v>138</v>
      </c>
      <c r="H33">
        <v>103</v>
      </c>
      <c r="I33" s="4" t="s">
        <v>140</v>
      </c>
      <c r="J33">
        <v>42</v>
      </c>
      <c r="K33" s="4" t="s">
        <v>159</v>
      </c>
      <c r="L33">
        <v>26</v>
      </c>
      <c r="M33" s="4" t="s">
        <v>152</v>
      </c>
      <c r="N33">
        <v>10</v>
      </c>
    </row>
    <row r="34" spans="1:14" x14ac:dyDescent="0.35">
      <c r="A34" s="2">
        <v>43197</v>
      </c>
      <c r="B34" s="6" t="s">
        <v>78</v>
      </c>
      <c r="C34" t="s">
        <v>39</v>
      </c>
      <c r="D34" t="s">
        <v>46</v>
      </c>
      <c r="E34" t="s">
        <v>33</v>
      </c>
      <c r="F34" t="s">
        <v>34</v>
      </c>
      <c r="G34" s="4" t="s">
        <v>132</v>
      </c>
      <c r="H34">
        <v>101</v>
      </c>
      <c r="I34" s="4" t="s">
        <v>144</v>
      </c>
      <c r="J34">
        <v>41</v>
      </c>
      <c r="K34" s="4" t="s">
        <v>149</v>
      </c>
      <c r="L34">
        <v>20</v>
      </c>
      <c r="M34" s="4" t="s">
        <v>160</v>
      </c>
      <c r="N34">
        <v>10</v>
      </c>
    </row>
    <row r="35" spans="1:14" x14ac:dyDescent="0.35">
      <c r="A35" s="2">
        <v>43197</v>
      </c>
      <c r="B35" s="6" t="s">
        <v>79</v>
      </c>
      <c r="C35" t="s">
        <v>29</v>
      </c>
      <c r="D35" t="s">
        <v>46</v>
      </c>
      <c r="E35" t="s">
        <v>33</v>
      </c>
      <c r="F35" t="s">
        <v>34</v>
      </c>
      <c r="G35" s="4" t="s">
        <v>142</v>
      </c>
      <c r="H35">
        <v>103</v>
      </c>
      <c r="I35" s="4" t="s">
        <v>139</v>
      </c>
      <c r="J35">
        <v>46</v>
      </c>
      <c r="K35" s="15" t="s">
        <v>317</v>
      </c>
      <c r="L35">
        <v>21</v>
      </c>
      <c r="M35" s="4" t="s">
        <v>154</v>
      </c>
      <c r="N35">
        <v>15</v>
      </c>
    </row>
    <row r="36" spans="1:14" x14ac:dyDescent="0.35">
      <c r="A36" s="2">
        <v>43204</v>
      </c>
      <c r="B36" s="6" t="s">
        <v>80</v>
      </c>
      <c r="C36" t="s">
        <v>55</v>
      </c>
      <c r="D36" t="s">
        <v>46</v>
      </c>
      <c r="E36" t="s">
        <v>33</v>
      </c>
      <c r="F36" t="s">
        <v>34</v>
      </c>
      <c r="G36" s="4" t="s">
        <v>129</v>
      </c>
      <c r="H36">
        <v>104</v>
      </c>
      <c r="I36" s="4" t="s">
        <v>143</v>
      </c>
      <c r="J36">
        <v>40</v>
      </c>
      <c r="K36" s="4" t="s">
        <v>145</v>
      </c>
      <c r="L36">
        <v>20</v>
      </c>
      <c r="M36" s="4" t="s">
        <v>153</v>
      </c>
      <c r="N36">
        <v>10</v>
      </c>
    </row>
    <row r="37" spans="1:14" x14ac:dyDescent="0.35">
      <c r="A37" s="2">
        <v>43204</v>
      </c>
      <c r="B37" s="41" t="s">
        <v>81</v>
      </c>
      <c r="C37" t="s">
        <v>39</v>
      </c>
      <c r="D37" t="s">
        <v>26</v>
      </c>
      <c r="E37" t="s">
        <v>33</v>
      </c>
      <c r="F37" t="s">
        <v>34</v>
      </c>
      <c r="G37" s="4" t="s">
        <v>147</v>
      </c>
      <c r="H37">
        <v>20</v>
      </c>
      <c r="I37" s="15" t="s">
        <v>318</v>
      </c>
      <c r="J37">
        <v>10</v>
      </c>
      <c r="K37" s="4" t="s">
        <v>162</v>
      </c>
      <c r="L37">
        <v>4</v>
      </c>
      <c r="M37" s="15" t="s">
        <v>278</v>
      </c>
      <c r="N37">
        <v>7</v>
      </c>
    </row>
  </sheetData>
  <sortState ref="A2:N37">
    <sortCondition ref="A1"/>
  </sortState>
  <pageMargins left="0.7" right="0.7" top="0.75" bottom="0.75" header="0.3" footer="0.3"/>
  <pageSetup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3"/>
  <sheetViews>
    <sheetView topLeftCell="L1" workbookViewId="0">
      <selection sqref="A1:A1048576"/>
    </sheetView>
  </sheetViews>
  <sheetFormatPr defaultRowHeight="14.5" x14ac:dyDescent="0.35"/>
  <cols>
    <col min="2" max="2" width="20.453125" bestFit="1" customWidth="1"/>
    <col min="3" max="3" width="21.54296875" customWidth="1"/>
    <col min="5" max="5" width="24.54296875" customWidth="1"/>
    <col min="7" max="7" width="12.26953125" bestFit="1" customWidth="1"/>
    <col min="8" max="8" width="4" customWidth="1"/>
    <col min="9" max="9" width="29" bestFit="1" customWidth="1"/>
    <col min="10" max="10" width="5.26953125" customWidth="1"/>
    <col min="11" max="11" width="9" customWidth="1"/>
    <col min="12" max="12" width="5.1796875" bestFit="1" customWidth="1"/>
    <col min="13" max="13" width="6.81640625" bestFit="1" customWidth="1"/>
    <col min="14" max="14" width="8.1796875" bestFit="1" customWidth="1"/>
    <col min="15" max="15" width="6.54296875" customWidth="1"/>
  </cols>
  <sheetData>
    <row r="1" spans="1:17" ht="29.5" thickBot="1" x14ac:dyDescent="0.4">
      <c r="A1" s="3" t="s">
        <v>43</v>
      </c>
      <c r="B1" s="1" t="s">
        <v>0</v>
      </c>
      <c r="C1" s="1" t="s">
        <v>8</v>
      </c>
      <c r="D1" s="3" t="s">
        <v>9</v>
      </c>
      <c r="E1" s="1" t="s">
        <v>10</v>
      </c>
      <c r="F1" s="3" t="s">
        <v>9</v>
      </c>
      <c r="G1" s="1" t="s">
        <v>11</v>
      </c>
      <c r="H1" s="3" t="s">
        <v>12</v>
      </c>
      <c r="I1" s="1" t="s">
        <v>122</v>
      </c>
      <c r="J1" s="3" t="s">
        <v>12</v>
      </c>
      <c r="K1" s="3" t="s">
        <v>13</v>
      </c>
      <c r="L1" s="3" t="s">
        <v>14</v>
      </c>
      <c r="M1" s="1" t="s">
        <v>15</v>
      </c>
      <c r="N1" s="3" t="s">
        <v>16</v>
      </c>
      <c r="O1" s="1" t="s">
        <v>12</v>
      </c>
      <c r="P1" s="3" t="s">
        <v>30</v>
      </c>
      <c r="Q1" s="9" t="s">
        <v>82</v>
      </c>
    </row>
    <row r="2" spans="1:17" ht="15" thickTop="1" x14ac:dyDescent="0.35">
      <c r="A2">
        <v>157</v>
      </c>
      <c r="B2" s="36" t="s">
        <v>129</v>
      </c>
      <c r="C2" t="s">
        <v>123</v>
      </c>
      <c r="D2">
        <v>16</v>
      </c>
      <c r="E2" t="s">
        <v>131</v>
      </c>
      <c r="F2">
        <v>12</v>
      </c>
      <c r="G2" t="s">
        <v>85</v>
      </c>
      <c r="H2">
        <v>0</v>
      </c>
      <c r="I2" s="10">
        <v>1177800</v>
      </c>
      <c r="J2">
        <v>8</v>
      </c>
      <c r="K2">
        <v>4</v>
      </c>
      <c r="L2">
        <v>4</v>
      </c>
      <c r="M2">
        <v>0</v>
      </c>
      <c r="N2">
        <v>0</v>
      </c>
      <c r="O2">
        <v>64</v>
      </c>
      <c r="P2">
        <v>109</v>
      </c>
      <c r="Q2">
        <f>SUM(A2, D2,F2,H2,J2,O2)</f>
        <v>257</v>
      </c>
    </row>
    <row r="3" spans="1:17" x14ac:dyDescent="0.35">
      <c r="A3">
        <v>144</v>
      </c>
      <c r="B3" s="19" t="s">
        <v>132</v>
      </c>
      <c r="C3" t="s">
        <v>84</v>
      </c>
      <c r="D3">
        <v>13</v>
      </c>
      <c r="E3" t="s">
        <v>163</v>
      </c>
      <c r="F3">
        <v>13</v>
      </c>
      <c r="G3" t="s">
        <v>85</v>
      </c>
      <c r="H3">
        <v>0</v>
      </c>
      <c r="I3" s="10">
        <v>1855000</v>
      </c>
      <c r="J3">
        <v>13</v>
      </c>
      <c r="K3">
        <v>5</v>
      </c>
      <c r="L3">
        <v>2</v>
      </c>
      <c r="M3">
        <v>2</v>
      </c>
      <c r="N3">
        <v>1</v>
      </c>
      <c r="O3">
        <v>60</v>
      </c>
      <c r="P3">
        <v>109</v>
      </c>
      <c r="Q3">
        <f>SUM(A3, D3,F3,H3,J3,O3)</f>
        <v>243</v>
      </c>
    </row>
    <row r="4" spans="1:17" x14ac:dyDescent="0.35">
      <c r="A4">
        <v>135</v>
      </c>
      <c r="B4" s="35" t="s">
        <v>141</v>
      </c>
      <c r="C4" t="s">
        <v>185</v>
      </c>
      <c r="D4">
        <v>9</v>
      </c>
      <c r="E4" t="s">
        <v>186</v>
      </c>
      <c r="F4">
        <v>16</v>
      </c>
      <c r="G4" t="s">
        <v>85</v>
      </c>
      <c r="H4">
        <v>0</v>
      </c>
      <c r="I4" s="10">
        <v>1961137</v>
      </c>
      <c r="J4">
        <v>14</v>
      </c>
      <c r="K4">
        <v>7</v>
      </c>
      <c r="L4">
        <v>4</v>
      </c>
      <c r="M4">
        <v>1</v>
      </c>
      <c r="N4">
        <v>0</v>
      </c>
      <c r="O4">
        <v>77</v>
      </c>
      <c r="P4">
        <v>109</v>
      </c>
      <c r="Q4">
        <f>SUM(A4, D4,F4,H4,J4,O4)</f>
        <v>251</v>
      </c>
    </row>
    <row r="5" spans="1:17" x14ac:dyDescent="0.35">
      <c r="A5">
        <v>125</v>
      </c>
      <c r="B5" s="35" t="s">
        <v>139</v>
      </c>
      <c r="C5" t="s">
        <v>176</v>
      </c>
      <c r="D5">
        <v>18</v>
      </c>
      <c r="E5" t="s">
        <v>177</v>
      </c>
      <c r="F5">
        <v>20</v>
      </c>
      <c r="G5" t="s">
        <v>85</v>
      </c>
      <c r="H5">
        <v>0</v>
      </c>
      <c r="I5" s="10">
        <v>1016000</v>
      </c>
      <c r="J5">
        <v>7</v>
      </c>
      <c r="K5">
        <v>6</v>
      </c>
      <c r="L5">
        <v>4</v>
      </c>
      <c r="M5">
        <v>1</v>
      </c>
      <c r="N5">
        <v>1</v>
      </c>
      <c r="O5">
        <v>81</v>
      </c>
      <c r="P5">
        <v>118</v>
      </c>
      <c r="Q5">
        <f>SUM(A5, D5,F5,H5,J5,O5)</f>
        <v>251</v>
      </c>
    </row>
    <row r="6" spans="1:17" x14ac:dyDescent="0.35">
      <c r="A6">
        <v>123</v>
      </c>
      <c r="B6" s="19" t="s">
        <v>138</v>
      </c>
      <c r="C6" t="s">
        <v>84</v>
      </c>
      <c r="D6">
        <v>13</v>
      </c>
      <c r="E6" t="s">
        <v>173</v>
      </c>
      <c r="F6">
        <v>12</v>
      </c>
      <c r="G6" t="s">
        <v>85</v>
      </c>
      <c r="H6">
        <v>0</v>
      </c>
      <c r="I6" s="10">
        <v>620500</v>
      </c>
      <c r="J6">
        <v>5</v>
      </c>
      <c r="K6">
        <v>5</v>
      </c>
      <c r="L6">
        <v>3</v>
      </c>
      <c r="M6">
        <v>0</v>
      </c>
      <c r="N6">
        <v>1</v>
      </c>
      <c r="O6">
        <v>55</v>
      </c>
      <c r="P6">
        <v>106</v>
      </c>
      <c r="Q6">
        <f>SUM(A6, D6,F6,H6,J6,O6)</f>
        <v>208</v>
      </c>
    </row>
    <row r="7" spans="1:17" x14ac:dyDescent="0.35">
      <c r="A7">
        <v>120</v>
      </c>
      <c r="B7" s="34" t="s">
        <v>137</v>
      </c>
      <c r="C7" t="s">
        <v>170</v>
      </c>
      <c r="D7">
        <v>18.5</v>
      </c>
      <c r="E7" t="s">
        <v>171</v>
      </c>
      <c r="F7">
        <v>13</v>
      </c>
      <c r="G7" t="s">
        <v>85</v>
      </c>
      <c r="H7">
        <v>0</v>
      </c>
      <c r="I7" s="10">
        <v>691600</v>
      </c>
      <c r="J7">
        <v>5</v>
      </c>
      <c r="K7">
        <v>4</v>
      </c>
      <c r="L7">
        <v>3</v>
      </c>
      <c r="M7">
        <v>0</v>
      </c>
      <c r="N7">
        <v>1</v>
      </c>
      <c r="O7">
        <v>54</v>
      </c>
      <c r="P7" s="11">
        <v>106</v>
      </c>
      <c r="Q7">
        <f>SUM(A7, D7,F7,H7,J7,O7)</f>
        <v>210.5</v>
      </c>
    </row>
    <row r="8" spans="1:17" x14ac:dyDescent="0.35">
      <c r="A8">
        <v>118</v>
      </c>
      <c r="B8" s="35" t="s">
        <v>136</v>
      </c>
      <c r="C8" t="s">
        <v>124</v>
      </c>
      <c r="D8">
        <v>12</v>
      </c>
      <c r="E8" t="s">
        <v>166</v>
      </c>
      <c r="F8">
        <v>12</v>
      </c>
      <c r="G8" t="s">
        <v>85</v>
      </c>
      <c r="H8">
        <v>0</v>
      </c>
      <c r="I8" s="10">
        <v>882920</v>
      </c>
      <c r="J8">
        <v>6</v>
      </c>
      <c r="K8">
        <v>5</v>
      </c>
      <c r="L8">
        <v>4</v>
      </c>
      <c r="M8">
        <v>0</v>
      </c>
      <c r="N8">
        <v>1</v>
      </c>
      <c r="O8">
        <v>70</v>
      </c>
      <c r="P8">
        <v>111</v>
      </c>
      <c r="Q8">
        <f>SUM(A8, D8,F8,H8,J8,O8)</f>
        <v>218</v>
      </c>
    </row>
    <row r="9" spans="1:17" x14ac:dyDescent="0.35">
      <c r="A9">
        <v>112</v>
      </c>
      <c r="B9" s="34" t="s">
        <v>140</v>
      </c>
      <c r="C9" t="s">
        <v>176</v>
      </c>
      <c r="D9">
        <v>18</v>
      </c>
      <c r="E9" t="s">
        <v>181</v>
      </c>
      <c r="F9">
        <v>14</v>
      </c>
      <c r="G9" t="s">
        <v>83</v>
      </c>
      <c r="H9">
        <v>4</v>
      </c>
      <c r="I9" s="10">
        <v>595680</v>
      </c>
      <c r="J9">
        <v>5</v>
      </c>
      <c r="K9">
        <v>6</v>
      </c>
      <c r="L9">
        <v>3</v>
      </c>
      <c r="M9">
        <v>1</v>
      </c>
      <c r="N9">
        <v>1</v>
      </c>
      <c r="O9">
        <v>81</v>
      </c>
      <c r="P9" s="11">
        <v>113</v>
      </c>
      <c r="Q9">
        <f>SUM(A9, D9,F9,H9,J9,O9)</f>
        <v>234</v>
      </c>
    </row>
    <row r="10" spans="1:17" x14ac:dyDescent="0.35">
      <c r="A10">
        <v>103</v>
      </c>
      <c r="B10" s="19" t="s">
        <v>142</v>
      </c>
      <c r="C10" t="s">
        <v>185</v>
      </c>
      <c r="D10">
        <v>9</v>
      </c>
      <c r="E10" t="s">
        <v>189</v>
      </c>
      <c r="F10">
        <v>16</v>
      </c>
      <c r="G10" t="s">
        <v>85</v>
      </c>
      <c r="H10">
        <v>0</v>
      </c>
      <c r="I10" s="10">
        <v>666000</v>
      </c>
      <c r="J10">
        <v>5</v>
      </c>
      <c r="K10">
        <v>3</v>
      </c>
      <c r="L10">
        <v>3</v>
      </c>
      <c r="M10">
        <v>0</v>
      </c>
      <c r="N10">
        <v>0</v>
      </c>
      <c r="O10">
        <v>48</v>
      </c>
      <c r="P10">
        <v>108</v>
      </c>
      <c r="Q10">
        <f>SUM(A10, D10,F10,H10,J10,O10)</f>
        <v>181</v>
      </c>
    </row>
    <row r="11" spans="1:17" x14ac:dyDescent="0.35">
      <c r="A11">
        <v>91</v>
      </c>
      <c r="B11" s="35" t="s">
        <v>143</v>
      </c>
      <c r="C11" t="s">
        <v>192</v>
      </c>
      <c r="D11">
        <v>12</v>
      </c>
      <c r="E11" t="s">
        <v>193</v>
      </c>
      <c r="F11">
        <v>8</v>
      </c>
      <c r="G11" t="s">
        <v>83</v>
      </c>
      <c r="H11">
        <v>4</v>
      </c>
      <c r="I11" s="10">
        <v>482800</v>
      </c>
      <c r="J11">
        <v>4</v>
      </c>
      <c r="K11">
        <v>5</v>
      </c>
      <c r="L11">
        <v>3</v>
      </c>
      <c r="M11">
        <v>1</v>
      </c>
      <c r="N11">
        <v>0</v>
      </c>
      <c r="O11">
        <v>75</v>
      </c>
      <c r="P11">
        <v>99</v>
      </c>
      <c r="Q11">
        <f>SUM(A11, D11,F11,H11,J11,O11)</f>
        <v>194</v>
      </c>
    </row>
    <row r="12" spans="1:17" x14ac:dyDescent="0.35">
      <c r="A12">
        <v>71</v>
      </c>
      <c r="B12" s="19" t="s">
        <v>144</v>
      </c>
      <c r="C12" t="s">
        <v>185</v>
      </c>
      <c r="D12">
        <v>9</v>
      </c>
      <c r="E12" t="s">
        <v>197</v>
      </c>
      <c r="F12">
        <v>15</v>
      </c>
      <c r="G12" t="s">
        <v>83</v>
      </c>
      <c r="H12">
        <v>1</v>
      </c>
      <c r="I12" s="10">
        <v>704834</v>
      </c>
      <c r="J12">
        <v>6</v>
      </c>
      <c r="K12">
        <v>9</v>
      </c>
      <c r="L12">
        <v>5</v>
      </c>
      <c r="M12">
        <v>2</v>
      </c>
      <c r="N12">
        <v>0</v>
      </c>
      <c r="O12">
        <v>104</v>
      </c>
      <c r="P12">
        <v>106</v>
      </c>
      <c r="Q12">
        <f>SUM(A12, D12,F12,H12,J12,O12)</f>
        <v>206</v>
      </c>
    </row>
    <row r="13" spans="1:17" x14ac:dyDescent="0.35">
      <c r="A13">
        <v>69</v>
      </c>
      <c r="B13" s="34" t="s">
        <v>154</v>
      </c>
      <c r="C13" t="s">
        <v>233</v>
      </c>
      <c r="D13">
        <v>9</v>
      </c>
      <c r="E13" t="s">
        <v>234</v>
      </c>
      <c r="F13">
        <v>17</v>
      </c>
      <c r="G13" t="s">
        <v>85</v>
      </c>
      <c r="H13">
        <v>0</v>
      </c>
      <c r="I13" s="10">
        <v>294000</v>
      </c>
      <c r="J13">
        <v>3</v>
      </c>
      <c r="K13">
        <v>7</v>
      </c>
      <c r="L13">
        <v>2</v>
      </c>
      <c r="M13">
        <v>2</v>
      </c>
      <c r="N13">
        <v>1</v>
      </c>
      <c r="O13">
        <v>62</v>
      </c>
      <c r="P13">
        <v>106</v>
      </c>
      <c r="Q13">
        <f>SUM(A13, D13,F13,H13,J13,O13)</f>
        <v>160</v>
      </c>
    </row>
    <row r="14" spans="1:17" x14ac:dyDescent="0.35">
      <c r="A14">
        <v>63</v>
      </c>
      <c r="B14" s="34" t="s">
        <v>147</v>
      </c>
      <c r="C14" t="s">
        <v>205</v>
      </c>
      <c r="D14">
        <v>13.5</v>
      </c>
      <c r="E14" t="s">
        <v>206</v>
      </c>
      <c r="F14">
        <v>14</v>
      </c>
      <c r="G14" t="s">
        <v>85</v>
      </c>
      <c r="H14">
        <v>0</v>
      </c>
      <c r="I14" s="10">
        <v>645145</v>
      </c>
      <c r="J14">
        <v>5</v>
      </c>
      <c r="K14">
        <v>10</v>
      </c>
      <c r="L14">
        <v>3</v>
      </c>
      <c r="M14">
        <v>3</v>
      </c>
      <c r="N14">
        <v>2</v>
      </c>
      <c r="O14">
        <v>95</v>
      </c>
      <c r="P14">
        <v>106</v>
      </c>
      <c r="Q14">
        <f>SUM(A14, D14,F14,H14,J14,O14)</f>
        <v>190.5</v>
      </c>
    </row>
    <row r="15" spans="1:17" x14ac:dyDescent="0.35">
      <c r="A15">
        <v>57</v>
      </c>
      <c r="B15" s="19" t="s">
        <v>149</v>
      </c>
      <c r="C15" t="s">
        <v>125</v>
      </c>
      <c r="D15">
        <v>16</v>
      </c>
      <c r="E15" t="s">
        <v>212</v>
      </c>
      <c r="F15">
        <v>15</v>
      </c>
      <c r="G15" t="s">
        <v>83</v>
      </c>
      <c r="H15">
        <v>4</v>
      </c>
      <c r="I15" s="10">
        <v>625220</v>
      </c>
      <c r="J15">
        <v>5</v>
      </c>
      <c r="K15">
        <v>8</v>
      </c>
      <c r="L15">
        <v>2</v>
      </c>
      <c r="M15">
        <v>3</v>
      </c>
      <c r="N15">
        <v>2</v>
      </c>
      <c r="O15">
        <v>93</v>
      </c>
      <c r="P15">
        <v>102</v>
      </c>
      <c r="Q15">
        <f>SUM(A15, D15,F15,H15,J15,O15)</f>
        <v>190</v>
      </c>
    </row>
    <row r="16" spans="1:17" x14ac:dyDescent="0.35">
      <c r="A16">
        <v>56</v>
      </c>
      <c r="B16" s="19" t="s">
        <v>145</v>
      </c>
      <c r="C16" t="s">
        <v>84</v>
      </c>
      <c r="D16">
        <v>13</v>
      </c>
      <c r="E16" t="s">
        <v>199</v>
      </c>
      <c r="F16">
        <v>15</v>
      </c>
      <c r="G16" t="s">
        <v>85</v>
      </c>
      <c r="H16">
        <v>0</v>
      </c>
      <c r="I16" s="10">
        <v>752000</v>
      </c>
      <c r="J16">
        <v>6</v>
      </c>
      <c r="K16">
        <v>6</v>
      </c>
      <c r="L16">
        <v>1</v>
      </c>
      <c r="M16">
        <v>3</v>
      </c>
      <c r="N16">
        <v>2</v>
      </c>
      <c r="O16">
        <v>61</v>
      </c>
      <c r="P16">
        <v>107</v>
      </c>
      <c r="Q16">
        <f>SUM(A16, D16,F16,H16,J16,O16)</f>
        <v>151</v>
      </c>
    </row>
    <row r="17" spans="1:17" x14ac:dyDescent="0.35">
      <c r="A17">
        <v>56</v>
      </c>
      <c r="B17" s="34" t="s">
        <v>146</v>
      </c>
      <c r="C17" t="s">
        <v>201</v>
      </c>
      <c r="D17">
        <v>18</v>
      </c>
      <c r="E17" t="s">
        <v>202</v>
      </c>
      <c r="F17">
        <v>14</v>
      </c>
      <c r="G17" t="s">
        <v>83</v>
      </c>
      <c r="H17">
        <v>7</v>
      </c>
      <c r="I17" s="10">
        <v>436528</v>
      </c>
      <c r="J17">
        <v>4</v>
      </c>
      <c r="K17">
        <v>8</v>
      </c>
      <c r="L17">
        <v>3</v>
      </c>
      <c r="M17">
        <v>1</v>
      </c>
      <c r="N17">
        <v>1</v>
      </c>
      <c r="O17">
        <v>88</v>
      </c>
      <c r="P17">
        <v>110</v>
      </c>
      <c r="Q17">
        <f>SUM(A17, D17,F17,H17,J17,O17)</f>
        <v>187</v>
      </c>
    </row>
    <row r="18" spans="1:17" x14ac:dyDescent="0.35">
      <c r="A18">
        <v>56</v>
      </c>
      <c r="B18" s="19" t="s">
        <v>148</v>
      </c>
      <c r="C18" t="s">
        <v>209</v>
      </c>
      <c r="D18">
        <v>17.5</v>
      </c>
      <c r="E18" t="s">
        <v>210</v>
      </c>
      <c r="F18">
        <v>10</v>
      </c>
      <c r="G18" t="s">
        <v>83</v>
      </c>
      <c r="H18">
        <v>6</v>
      </c>
      <c r="I18" s="10">
        <v>337280</v>
      </c>
      <c r="J18">
        <v>4</v>
      </c>
      <c r="K18">
        <v>5</v>
      </c>
      <c r="L18">
        <v>3</v>
      </c>
      <c r="M18">
        <v>0</v>
      </c>
      <c r="N18">
        <v>1</v>
      </c>
      <c r="O18">
        <v>75</v>
      </c>
      <c r="P18">
        <v>115</v>
      </c>
      <c r="Q18">
        <f>SUM(A18, D18,F18,H18,J18,O18)</f>
        <v>168.5</v>
      </c>
    </row>
    <row r="19" spans="1:17" x14ac:dyDescent="0.35">
      <c r="A19">
        <v>48</v>
      </c>
      <c r="B19" s="35" t="s">
        <v>153</v>
      </c>
      <c r="C19" t="s">
        <v>185</v>
      </c>
      <c r="D19">
        <v>9</v>
      </c>
      <c r="E19" t="s">
        <v>230</v>
      </c>
      <c r="F19">
        <v>16</v>
      </c>
      <c r="G19" t="s">
        <v>83</v>
      </c>
      <c r="H19">
        <v>5</v>
      </c>
      <c r="I19" s="10">
        <v>388550</v>
      </c>
      <c r="J19">
        <v>4</v>
      </c>
      <c r="K19">
        <v>7</v>
      </c>
      <c r="L19">
        <v>1</v>
      </c>
      <c r="M19">
        <v>3</v>
      </c>
      <c r="N19">
        <v>1</v>
      </c>
      <c r="O19">
        <v>72</v>
      </c>
      <c r="P19">
        <v>103</v>
      </c>
      <c r="Q19">
        <f>SUM(A19, D19,F19,H19,J19,O19)</f>
        <v>154</v>
      </c>
    </row>
    <row r="20" spans="1:17" x14ac:dyDescent="0.35">
      <c r="A20">
        <v>47</v>
      </c>
      <c r="B20" s="19" t="s">
        <v>151</v>
      </c>
      <c r="C20" s="17" t="s">
        <v>86</v>
      </c>
      <c r="D20" s="17">
        <v>14.5</v>
      </c>
      <c r="E20" s="17" t="s">
        <v>220</v>
      </c>
      <c r="F20" s="17">
        <v>20</v>
      </c>
      <c r="G20" s="17" t="s">
        <v>85</v>
      </c>
      <c r="H20" s="17">
        <v>0</v>
      </c>
      <c r="I20" s="18">
        <v>227950</v>
      </c>
      <c r="J20" s="17">
        <v>3</v>
      </c>
      <c r="K20" s="17">
        <v>3</v>
      </c>
      <c r="L20" s="17">
        <v>1</v>
      </c>
      <c r="M20" s="17">
        <v>1</v>
      </c>
      <c r="N20" s="17">
        <v>0</v>
      </c>
      <c r="O20" s="17">
        <v>28</v>
      </c>
      <c r="P20" s="17">
        <v>107</v>
      </c>
      <c r="Q20" s="17">
        <f>SUM(A20, D20,F20,H20,J20,O20)</f>
        <v>112.5</v>
      </c>
    </row>
    <row r="21" spans="1:17" x14ac:dyDescent="0.35">
      <c r="A21">
        <v>42</v>
      </c>
      <c r="B21" s="35" t="s">
        <v>150</v>
      </c>
      <c r="C21" t="s">
        <v>216</v>
      </c>
      <c r="D21">
        <v>18.5</v>
      </c>
      <c r="E21" t="s">
        <v>217</v>
      </c>
      <c r="F21">
        <v>14</v>
      </c>
      <c r="G21" t="s">
        <v>83</v>
      </c>
      <c r="H21">
        <v>3</v>
      </c>
      <c r="I21" s="10">
        <v>334237</v>
      </c>
      <c r="J21">
        <v>4</v>
      </c>
      <c r="K21">
        <v>8</v>
      </c>
      <c r="L21">
        <v>1</v>
      </c>
      <c r="M21">
        <v>3</v>
      </c>
      <c r="N21">
        <v>1</v>
      </c>
      <c r="O21">
        <v>68</v>
      </c>
      <c r="P21">
        <v>106</v>
      </c>
      <c r="Q21">
        <f>SUM(A21, D21,F21,H21,J21,O21)</f>
        <v>149.5</v>
      </c>
    </row>
    <row r="22" spans="1:17" x14ac:dyDescent="0.35">
      <c r="A22">
        <v>42</v>
      </c>
      <c r="B22" s="35" t="s">
        <v>152</v>
      </c>
      <c r="C22" t="s">
        <v>224</v>
      </c>
      <c r="D22">
        <v>15.5</v>
      </c>
      <c r="E22" t="s">
        <v>225</v>
      </c>
      <c r="F22">
        <v>9</v>
      </c>
      <c r="G22" t="s">
        <v>85</v>
      </c>
      <c r="H22">
        <v>0</v>
      </c>
      <c r="I22" s="10">
        <v>669100</v>
      </c>
      <c r="J22">
        <v>5</v>
      </c>
      <c r="K22">
        <v>9</v>
      </c>
      <c r="L22">
        <v>4</v>
      </c>
      <c r="M22">
        <v>1</v>
      </c>
      <c r="N22">
        <v>0</v>
      </c>
      <c r="O22">
        <v>79</v>
      </c>
      <c r="P22">
        <v>98</v>
      </c>
      <c r="Q22">
        <f>SUM(A22, D22,F22,H22,J22,O22)</f>
        <v>150.5</v>
      </c>
    </row>
    <row r="23" spans="1:17" x14ac:dyDescent="0.35">
      <c r="A23">
        <v>27</v>
      </c>
      <c r="B23" s="35" t="s">
        <v>155</v>
      </c>
      <c r="C23" t="s">
        <v>236</v>
      </c>
      <c r="D23">
        <v>8</v>
      </c>
      <c r="E23" t="s">
        <v>237</v>
      </c>
      <c r="F23">
        <v>7</v>
      </c>
      <c r="G23" t="s">
        <v>85</v>
      </c>
      <c r="H23">
        <v>0</v>
      </c>
      <c r="I23" s="10">
        <v>372360</v>
      </c>
      <c r="J23">
        <v>4</v>
      </c>
      <c r="K23">
        <v>7</v>
      </c>
      <c r="L23">
        <v>2</v>
      </c>
      <c r="M23">
        <v>1</v>
      </c>
      <c r="N23">
        <v>1</v>
      </c>
      <c r="O23">
        <v>52</v>
      </c>
      <c r="P23">
        <v>110</v>
      </c>
      <c r="Q23">
        <f>SUM(A23, D23,F23,H23,J23,O23)</f>
        <v>98</v>
      </c>
    </row>
    <row r="24" spans="1:17" x14ac:dyDescent="0.35">
      <c r="A24">
        <v>26</v>
      </c>
      <c r="B24" s="35" t="s">
        <v>158</v>
      </c>
      <c r="C24" t="s">
        <v>124</v>
      </c>
      <c r="D24">
        <v>12</v>
      </c>
      <c r="E24" t="s">
        <v>246</v>
      </c>
      <c r="F24">
        <v>9</v>
      </c>
      <c r="G24" t="s">
        <v>83</v>
      </c>
      <c r="H24">
        <v>7</v>
      </c>
      <c r="I24" s="10">
        <v>252643</v>
      </c>
      <c r="J24">
        <v>3</v>
      </c>
      <c r="K24">
        <v>9</v>
      </c>
      <c r="L24">
        <v>1</v>
      </c>
      <c r="M24">
        <v>1</v>
      </c>
      <c r="N24">
        <v>4</v>
      </c>
      <c r="O24">
        <v>74</v>
      </c>
      <c r="P24">
        <v>93</v>
      </c>
      <c r="Q24">
        <f>SUM(A24, D24,F24,H24,J24,O24)</f>
        <v>131</v>
      </c>
    </row>
    <row r="25" spans="1:17" x14ac:dyDescent="0.35">
      <c r="A25">
        <v>26</v>
      </c>
      <c r="B25" s="34" t="s">
        <v>159</v>
      </c>
      <c r="C25" t="s">
        <v>248</v>
      </c>
      <c r="D25">
        <v>18.5</v>
      </c>
      <c r="E25" t="s">
        <v>249</v>
      </c>
      <c r="F25">
        <v>10</v>
      </c>
      <c r="G25" t="s">
        <v>85</v>
      </c>
      <c r="H25">
        <v>0</v>
      </c>
      <c r="I25" s="10">
        <v>146880</v>
      </c>
      <c r="J25">
        <v>3</v>
      </c>
      <c r="K25">
        <v>4</v>
      </c>
      <c r="L25">
        <v>1</v>
      </c>
      <c r="M25">
        <v>1</v>
      </c>
      <c r="N25">
        <v>2</v>
      </c>
      <c r="O25">
        <v>39</v>
      </c>
      <c r="P25">
        <v>108</v>
      </c>
      <c r="Q25">
        <f>SUM(A25, D25,F25,H25,J25,O25)</f>
        <v>96.5</v>
      </c>
    </row>
    <row r="26" spans="1:17" x14ac:dyDescent="0.35">
      <c r="A26">
        <v>24</v>
      </c>
      <c r="B26" s="35" t="s">
        <v>156</v>
      </c>
      <c r="C26" t="s">
        <v>240</v>
      </c>
      <c r="D26">
        <v>15.5</v>
      </c>
      <c r="E26" t="s">
        <v>126</v>
      </c>
      <c r="F26">
        <v>8</v>
      </c>
      <c r="G26" t="s">
        <v>85</v>
      </c>
      <c r="H26">
        <v>0</v>
      </c>
      <c r="I26" s="10">
        <v>196854</v>
      </c>
      <c r="J26">
        <v>3</v>
      </c>
      <c r="K26">
        <v>9</v>
      </c>
      <c r="L26">
        <v>2</v>
      </c>
      <c r="M26">
        <v>0</v>
      </c>
      <c r="N26">
        <v>2</v>
      </c>
      <c r="O26">
        <v>49</v>
      </c>
      <c r="P26">
        <v>112</v>
      </c>
      <c r="Q26">
        <f>SUM(A26, D26,F26,H26,J26,O26)</f>
        <v>99.5</v>
      </c>
    </row>
    <row r="27" spans="1:17" x14ac:dyDescent="0.35">
      <c r="A27">
        <v>20</v>
      </c>
      <c r="B27" s="35" t="s">
        <v>157</v>
      </c>
      <c r="C27" t="s">
        <v>242</v>
      </c>
      <c r="D27">
        <v>14</v>
      </c>
      <c r="E27" t="s">
        <v>243</v>
      </c>
      <c r="F27">
        <v>11</v>
      </c>
      <c r="G27" t="s">
        <v>83</v>
      </c>
      <c r="H27">
        <v>4</v>
      </c>
      <c r="I27" s="10">
        <v>366220</v>
      </c>
      <c r="J27">
        <v>4</v>
      </c>
      <c r="K27">
        <v>6</v>
      </c>
      <c r="L27">
        <v>4</v>
      </c>
      <c r="M27">
        <v>0</v>
      </c>
      <c r="N27">
        <v>1</v>
      </c>
      <c r="O27">
        <v>86</v>
      </c>
      <c r="P27">
        <v>93</v>
      </c>
      <c r="Q27">
        <f>SUM(A27, D27,F27,H27,J27,O27)</f>
        <v>139</v>
      </c>
    </row>
    <row r="28" spans="1:17" x14ac:dyDescent="0.35">
      <c r="A28" s="17">
        <v>17</v>
      </c>
      <c r="B28" s="36" t="s">
        <v>161</v>
      </c>
      <c r="C28" s="17" t="s">
        <v>254</v>
      </c>
      <c r="D28" s="17">
        <v>12</v>
      </c>
      <c r="E28" s="17" t="s">
        <v>255</v>
      </c>
      <c r="F28" s="17">
        <v>15</v>
      </c>
      <c r="G28" s="17" t="s">
        <v>83</v>
      </c>
      <c r="H28" s="17">
        <v>1</v>
      </c>
      <c r="I28" s="18">
        <v>257466</v>
      </c>
      <c r="J28" s="17">
        <v>3</v>
      </c>
      <c r="K28" s="17">
        <v>9</v>
      </c>
      <c r="L28" s="17">
        <v>1</v>
      </c>
      <c r="M28" s="17">
        <v>2</v>
      </c>
      <c r="N28" s="17">
        <v>1</v>
      </c>
      <c r="O28" s="17">
        <v>49</v>
      </c>
      <c r="P28" s="17">
        <v>99</v>
      </c>
      <c r="Q28" s="17">
        <f>SUM(A28, D28,F28,H28,J28,O28)</f>
        <v>97</v>
      </c>
    </row>
    <row r="29" spans="1:17" s="17" customFormat="1" x14ac:dyDescent="0.35">
      <c r="A29">
        <v>14</v>
      </c>
      <c r="B29" s="34" t="s">
        <v>160</v>
      </c>
      <c r="C29" t="s">
        <v>87</v>
      </c>
      <c r="D29">
        <v>13.5</v>
      </c>
      <c r="E29" t="s">
        <v>251</v>
      </c>
      <c r="F29">
        <v>13</v>
      </c>
      <c r="G29" t="s">
        <v>83</v>
      </c>
      <c r="H29">
        <v>3</v>
      </c>
      <c r="I29" s="10">
        <v>396140</v>
      </c>
      <c r="J29">
        <v>4</v>
      </c>
      <c r="K29">
        <v>6</v>
      </c>
      <c r="L29">
        <v>2</v>
      </c>
      <c r="M29">
        <v>1</v>
      </c>
      <c r="N29">
        <v>1</v>
      </c>
      <c r="O29">
        <v>61</v>
      </c>
      <c r="P29">
        <v>100</v>
      </c>
      <c r="Q29">
        <f>SUM(A29, D29,F29,H29,J29,O29)</f>
        <v>108.5</v>
      </c>
    </row>
    <row r="30" spans="1:17" s="17" customFormat="1" x14ac:dyDescent="0.35">
      <c r="A30" s="17">
        <v>13</v>
      </c>
      <c r="B30" s="37" t="s">
        <v>162</v>
      </c>
      <c r="C30" s="17" t="s">
        <v>258</v>
      </c>
      <c r="D30" s="17">
        <v>6.5</v>
      </c>
      <c r="E30" s="17" t="s">
        <v>259</v>
      </c>
      <c r="F30" s="17">
        <v>18</v>
      </c>
      <c r="G30" s="17" t="s">
        <v>85</v>
      </c>
      <c r="H30" s="17">
        <v>0</v>
      </c>
      <c r="I30" s="18">
        <v>133780</v>
      </c>
      <c r="J30" s="17">
        <v>3</v>
      </c>
      <c r="K30" s="17">
        <v>7</v>
      </c>
      <c r="L30" s="17">
        <v>1</v>
      </c>
      <c r="M30" s="17">
        <v>4</v>
      </c>
      <c r="N30" s="17">
        <v>1</v>
      </c>
      <c r="O30" s="17">
        <v>67</v>
      </c>
      <c r="P30" s="17">
        <v>108</v>
      </c>
      <c r="Q30" s="17">
        <f>SUM(A30, D30,F30,H30,J30,O30)</f>
        <v>107.5</v>
      </c>
    </row>
    <row r="31" spans="1:17" x14ac:dyDescent="0.35">
      <c r="A31" s="13"/>
      <c r="B31" s="12"/>
      <c r="C31" s="13"/>
      <c r="D31" s="13"/>
      <c r="E31" s="13"/>
      <c r="F31" s="13"/>
      <c r="G31" s="13"/>
      <c r="H31" s="13"/>
      <c r="I31" s="16"/>
      <c r="J31" s="13"/>
      <c r="K31" s="13"/>
      <c r="L31" s="13"/>
      <c r="M31" s="13"/>
      <c r="N31" s="13"/>
      <c r="O31" s="13"/>
      <c r="P31" s="13"/>
      <c r="Q31" s="13"/>
    </row>
    <row r="32" spans="1:17" x14ac:dyDescent="0.35">
      <c r="A32" s="13"/>
      <c r="B32" s="12"/>
      <c r="C32" s="13"/>
      <c r="D32" s="13"/>
      <c r="E32" s="13"/>
      <c r="F32" s="13"/>
      <c r="G32" s="13"/>
      <c r="H32" s="13"/>
      <c r="I32" s="16"/>
      <c r="J32" s="13"/>
      <c r="K32" s="13"/>
      <c r="L32" s="13"/>
      <c r="M32" s="13"/>
      <c r="N32" s="13"/>
      <c r="O32" s="13"/>
      <c r="P32" s="13"/>
      <c r="Q32" s="13"/>
    </row>
    <row r="33" spans="1:17" x14ac:dyDescent="0.35">
      <c r="A33" s="13"/>
      <c r="B33" s="12"/>
      <c r="C33" s="13"/>
      <c r="D33" s="13"/>
      <c r="E33" s="13"/>
      <c r="F33" s="13"/>
      <c r="G33" s="13"/>
      <c r="H33" s="13"/>
      <c r="I33" s="16"/>
      <c r="J33" s="13"/>
      <c r="K33" s="13"/>
      <c r="L33" s="13"/>
      <c r="M33" s="13"/>
      <c r="N33" s="13"/>
      <c r="O33" s="13"/>
      <c r="P33" s="13"/>
      <c r="Q33" s="13"/>
    </row>
  </sheetData>
  <sortState ref="A2:Q33">
    <sortCondition descending="1" ref="A1"/>
  </sortState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0"/>
  <sheetViews>
    <sheetView workbookViewId="0">
      <selection activeCell="F3" sqref="F3"/>
    </sheetView>
  </sheetViews>
  <sheetFormatPr defaultRowHeight="14.5" x14ac:dyDescent="0.35"/>
  <cols>
    <col min="1" max="1" width="20.453125" bestFit="1" customWidth="1"/>
    <col min="2" max="3" width="15.1796875" bestFit="1" customWidth="1"/>
  </cols>
  <sheetData>
    <row r="1" spans="1:7" x14ac:dyDescent="0.35">
      <c r="A1" s="9" t="s">
        <v>89</v>
      </c>
      <c r="B1" s="9" t="s">
        <v>90</v>
      </c>
      <c r="D1" s="21" t="s">
        <v>93</v>
      </c>
      <c r="E1" s="21" t="s">
        <v>94</v>
      </c>
      <c r="F1" s="21" t="s">
        <v>95</v>
      </c>
      <c r="G1" s="21" t="s">
        <v>96</v>
      </c>
    </row>
    <row r="2" spans="1:7" x14ac:dyDescent="0.35">
      <c r="A2" s="36" t="s">
        <v>129</v>
      </c>
      <c r="B2" t="s">
        <v>91</v>
      </c>
      <c r="C2" s="20"/>
      <c r="D2">
        <v>13</v>
      </c>
      <c r="E2">
        <v>7</v>
      </c>
      <c r="F2">
        <v>9</v>
      </c>
      <c r="G2">
        <v>0</v>
      </c>
    </row>
    <row r="3" spans="1:7" x14ac:dyDescent="0.35">
      <c r="A3" s="19" t="s">
        <v>132</v>
      </c>
      <c r="B3" t="s">
        <v>92</v>
      </c>
      <c r="C3" s="20"/>
    </row>
    <row r="4" spans="1:7" x14ac:dyDescent="0.35">
      <c r="A4" s="35" t="s">
        <v>139</v>
      </c>
      <c r="B4" t="s">
        <v>91</v>
      </c>
      <c r="C4" s="20"/>
    </row>
    <row r="5" spans="1:7" x14ac:dyDescent="0.35">
      <c r="A5" s="19" t="s">
        <v>138</v>
      </c>
      <c r="B5" t="s">
        <v>92</v>
      </c>
      <c r="C5" s="20"/>
    </row>
    <row r="6" spans="1:7" x14ac:dyDescent="0.35">
      <c r="A6" s="34" t="s">
        <v>137</v>
      </c>
      <c r="B6" t="s">
        <v>319</v>
      </c>
      <c r="C6" s="20"/>
    </row>
    <row r="7" spans="1:7" x14ac:dyDescent="0.35">
      <c r="A7" s="35" t="s">
        <v>141</v>
      </c>
      <c r="B7" t="s">
        <v>91</v>
      </c>
    </row>
    <row r="8" spans="1:7" x14ac:dyDescent="0.35">
      <c r="A8" s="35" t="s">
        <v>136</v>
      </c>
      <c r="B8" t="s">
        <v>91</v>
      </c>
    </row>
    <row r="9" spans="1:7" x14ac:dyDescent="0.35">
      <c r="A9" s="34" t="s">
        <v>140</v>
      </c>
      <c r="B9" t="s">
        <v>319</v>
      </c>
    </row>
    <row r="10" spans="1:7" x14ac:dyDescent="0.35">
      <c r="A10" s="19" t="s">
        <v>142</v>
      </c>
      <c r="B10" t="s">
        <v>92</v>
      </c>
    </row>
    <row r="11" spans="1:7" x14ac:dyDescent="0.35">
      <c r="A11" s="35" t="s">
        <v>143</v>
      </c>
      <c r="B11" t="s">
        <v>91</v>
      </c>
    </row>
    <row r="12" spans="1:7" x14ac:dyDescent="0.35">
      <c r="A12" s="19" t="s">
        <v>144</v>
      </c>
      <c r="B12" t="s">
        <v>92</v>
      </c>
    </row>
    <row r="13" spans="1:7" x14ac:dyDescent="0.35">
      <c r="A13" s="34" t="s">
        <v>154</v>
      </c>
      <c r="B13" t="s">
        <v>319</v>
      </c>
    </row>
    <row r="14" spans="1:7" x14ac:dyDescent="0.35">
      <c r="A14" s="34" t="s">
        <v>147</v>
      </c>
      <c r="B14" t="s">
        <v>319</v>
      </c>
    </row>
    <row r="15" spans="1:7" x14ac:dyDescent="0.35">
      <c r="A15" s="19" t="s">
        <v>149</v>
      </c>
      <c r="B15" t="s">
        <v>92</v>
      </c>
    </row>
    <row r="16" spans="1:7" x14ac:dyDescent="0.35">
      <c r="A16" s="19" t="s">
        <v>145</v>
      </c>
      <c r="B16" t="s">
        <v>92</v>
      </c>
    </row>
    <row r="17" spans="1:2" x14ac:dyDescent="0.35">
      <c r="A17" s="34" t="s">
        <v>146</v>
      </c>
      <c r="B17" t="s">
        <v>319</v>
      </c>
    </row>
    <row r="18" spans="1:2" x14ac:dyDescent="0.35">
      <c r="A18" s="19" t="s">
        <v>148</v>
      </c>
      <c r="B18" t="s">
        <v>92</v>
      </c>
    </row>
    <row r="19" spans="1:2" x14ac:dyDescent="0.35">
      <c r="A19" s="35" t="s">
        <v>153</v>
      </c>
      <c r="B19" t="s">
        <v>91</v>
      </c>
    </row>
    <row r="20" spans="1:2" x14ac:dyDescent="0.35">
      <c r="A20" s="19" t="s">
        <v>151</v>
      </c>
      <c r="B20" t="s">
        <v>92</v>
      </c>
    </row>
    <row r="21" spans="1:2" x14ac:dyDescent="0.35">
      <c r="A21" s="35" t="s">
        <v>150</v>
      </c>
      <c r="B21" t="s">
        <v>91</v>
      </c>
    </row>
    <row r="22" spans="1:2" x14ac:dyDescent="0.35">
      <c r="A22" s="35" t="s">
        <v>152</v>
      </c>
      <c r="B22" t="s">
        <v>91</v>
      </c>
    </row>
    <row r="23" spans="1:2" x14ac:dyDescent="0.35">
      <c r="A23" s="35" t="s">
        <v>155</v>
      </c>
      <c r="B23" t="s">
        <v>91</v>
      </c>
    </row>
    <row r="24" spans="1:2" x14ac:dyDescent="0.35">
      <c r="A24" s="35" t="s">
        <v>158</v>
      </c>
      <c r="B24" t="s">
        <v>91</v>
      </c>
    </row>
    <row r="25" spans="1:2" x14ac:dyDescent="0.35">
      <c r="A25" s="34" t="s">
        <v>159</v>
      </c>
      <c r="B25" t="s">
        <v>319</v>
      </c>
    </row>
    <row r="26" spans="1:2" x14ac:dyDescent="0.35">
      <c r="A26" s="35" t="s">
        <v>156</v>
      </c>
      <c r="B26" t="s">
        <v>91</v>
      </c>
    </row>
    <row r="27" spans="1:2" x14ac:dyDescent="0.35">
      <c r="A27" s="35" t="s">
        <v>157</v>
      </c>
      <c r="B27" t="s">
        <v>91</v>
      </c>
    </row>
    <row r="28" spans="1:2" x14ac:dyDescent="0.35">
      <c r="A28" s="36" t="s">
        <v>161</v>
      </c>
      <c r="B28" t="s">
        <v>91</v>
      </c>
    </row>
    <row r="29" spans="1:2" x14ac:dyDescent="0.35">
      <c r="A29" s="34" t="s">
        <v>160</v>
      </c>
      <c r="B29" t="s">
        <v>319</v>
      </c>
    </row>
    <row r="30" spans="1:2" x14ac:dyDescent="0.35">
      <c r="A30" s="37" t="s">
        <v>162</v>
      </c>
      <c r="B30" t="s">
        <v>92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0"/>
  <sheetViews>
    <sheetView workbookViewId="0">
      <selection activeCell="H3" sqref="H3"/>
    </sheetView>
  </sheetViews>
  <sheetFormatPr defaultRowHeight="14.5" x14ac:dyDescent="0.35"/>
  <cols>
    <col min="1" max="1" width="20.453125" bestFit="1" customWidth="1"/>
    <col min="5" max="5" width="12.7265625" bestFit="1" customWidth="1"/>
  </cols>
  <sheetData>
    <row r="1" spans="1:8" x14ac:dyDescent="0.35">
      <c r="A1" s="9" t="s">
        <v>97</v>
      </c>
      <c r="B1" s="9" t="s">
        <v>98</v>
      </c>
      <c r="D1" s="21" t="s">
        <v>100</v>
      </c>
      <c r="E1" s="21" t="s">
        <v>257</v>
      </c>
      <c r="F1" s="21" t="s">
        <v>168</v>
      </c>
      <c r="G1" s="21" t="s">
        <v>227</v>
      </c>
      <c r="H1" s="21" t="s">
        <v>128</v>
      </c>
    </row>
    <row r="2" spans="1:8" x14ac:dyDescent="0.35">
      <c r="A2" s="15" t="s">
        <v>129</v>
      </c>
      <c r="B2" s="15" t="s">
        <v>99</v>
      </c>
      <c r="D2" s="21"/>
      <c r="E2" s="21"/>
      <c r="F2" s="21"/>
      <c r="G2" s="21"/>
      <c r="H2" s="21"/>
    </row>
    <row r="3" spans="1:8" x14ac:dyDescent="0.35">
      <c r="A3" t="s">
        <v>132</v>
      </c>
      <c r="B3" t="s">
        <v>99</v>
      </c>
      <c r="D3">
        <v>25</v>
      </c>
      <c r="E3">
        <v>1</v>
      </c>
      <c r="F3">
        <v>1</v>
      </c>
      <c r="G3">
        <v>1</v>
      </c>
      <c r="H3">
        <v>1</v>
      </c>
    </row>
    <row r="4" spans="1:8" x14ac:dyDescent="0.35">
      <c r="A4" t="s">
        <v>136</v>
      </c>
      <c r="B4" t="s">
        <v>167</v>
      </c>
    </row>
    <row r="5" spans="1:8" x14ac:dyDescent="0.35">
      <c r="A5" t="s">
        <v>137</v>
      </c>
      <c r="B5" t="s">
        <v>99</v>
      </c>
    </row>
    <row r="6" spans="1:8" x14ac:dyDescent="0.35">
      <c r="A6" t="s">
        <v>138</v>
      </c>
      <c r="B6" t="s">
        <v>99</v>
      </c>
    </row>
    <row r="7" spans="1:8" x14ac:dyDescent="0.35">
      <c r="A7" t="s">
        <v>139</v>
      </c>
      <c r="B7" t="s">
        <v>99</v>
      </c>
    </row>
    <row r="8" spans="1:8" x14ac:dyDescent="0.35">
      <c r="A8" t="s">
        <v>140</v>
      </c>
      <c r="B8" t="s">
        <v>99</v>
      </c>
    </row>
    <row r="9" spans="1:8" x14ac:dyDescent="0.35">
      <c r="A9" t="s">
        <v>141</v>
      </c>
      <c r="B9" t="s">
        <v>99</v>
      </c>
    </row>
    <row r="10" spans="1:8" x14ac:dyDescent="0.35">
      <c r="A10" t="s">
        <v>142</v>
      </c>
      <c r="B10" t="s">
        <v>99</v>
      </c>
    </row>
    <row r="11" spans="1:8" x14ac:dyDescent="0.35">
      <c r="A11" t="s">
        <v>143</v>
      </c>
      <c r="B11" t="s">
        <v>99</v>
      </c>
    </row>
    <row r="12" spans="1:8" x14ac:dyDescent="0.35">
      <c r="A12" t="s">
        <v>144</v>
      </c>
      <c r="B12" t="s">
        <v>127</v>
      </c>
    </row>
    <row r="13" spans="1:8" x14ac:dyDescent="0.35">
      <c r="A13" t="s">
        <v>145</v>
      </c>
      <c r="B13" t="s">
        <v>99</v>
      </c>
    </row>
    <row r="14" spans="1:8" x14ac:dyDescent="0.35">
      <c r="A14" t="s">
        <v>146</v>
      </c>
      <c r="B14" t="s">
        <v>99</v>
      </c>
    </row>
    <row r="15" spans="1:8" x14ac:dyDescent="0.35">
      <c r="A15" t="s">
        <v>147</v>
      </c>
      <c r="B15" t="s">
        <v>99</v>
      </c>
    </row>
    <row r="16" spans="1:8" x14ac:dyDescent="0.35">
      <c r="A16" t="s">
        <v>148</v>
      </c>
      <c r="B16" t="s">
        <v>99</v>
      </c>
    </row>
    <row r="17" spans="1:2" x14ac:dyDescent="0.35">
      <c r="A17" t="s">
        <v>149</v>
      </c>
      <c r="B17" t="s">
        <v>99</v>
      </c>
    </row>
    <row r="18" spans="1:2" x14ac:dyDescent="0.35">
      <c r="A18" t="s">
        <v>150</v>
      </c>
      <c r="B18" t="s">
        <v>99</v>
      </c>
    </row>
    <row r="19" spans="1:2" x14ac:dyDescent="0.35">
      <c r="A19" t="s">
        <v>151</v>
      </c>
      <c r="B19" t="s">
        <v>99</v>
      </c>
    </row>
    <row r="20" spans="1:2" x14ac:dyDescent="0.35">
      <c r="A20" t="s">
        <v>152</v>
      </c>
      <c r="B20" t="s">
        <v>226</v>
      </c>
    </row>
    <row r="21" spans="1:2" x14ac:dyDescent="0.35">
      <c r="A21" t="s">
        <v>153</v>
      </c>
      <c r="B21" t="s">
        <v>99</v>
      </c>
    </row>
    <row r="22" spans="1:2" x14ac:dyDescent="0.35">
      <c r="A22" t="s">
        <v>154</v>
      </c>
      <c r="B22" t="s">
        <v>99</v>
      </c>
    </row>
    <row r="23" spans="1:2" x14ac:dyDescent="0.35">
      <c r="A23" t="s">
        <v>155</v>
      </c>
      <c r="B23" t="s">
        <v>99</v>
      </c>
    </row>
    <row r="24" spans="1:2" x14ac:dyDescent="0.35">
      <c r="A24" t="s">
        <v>156</v>
      </c>
      <c r="B24" t="s">
        <v>99</v>
      </c>
    </row>
    <row r="25" spans="1:2" x14ac:dyDescent="0.35">
      <c r="A25" t="s">
        <v>157</v>
      </c>
      <c r="B25" t="s">
        <v>99</v>
      </c>
    </row>
    <row r="26" spans="1:2" x14ac:dyDescent="0.35">
      <c r="A26" t="s">
        <v>158</v>
      </c>
      <c r="B26" t="s">
        <v>99</v>
      </c>
    </row>
    <row r="27" spans="1:2" x14ac:dyDescent="0.35">
      <c r="A27" t="s">
        <v>159</v>
      </c>
      <c r="B27" t="s">
        <v>99</v>
      </c>
    </row>
    <row r="28" spans="1:2" x14ac:dyDescent="0.35">
      <c r="A28" t="s">
        <v>160</v>
      </c>
      <c r="B28" t="s">
        <v>99</v>
      </c>
    </row>
    <row r="29" spans="1:2" x14ac:dyDescent="0.35">
      <c r="A29" s="17" t="s">
        <v>161</v>
      </c>
      <c r="B29" t="s">
        <v>256</v>
      </c>
    </row>
    <row r="30" spans="1:2" x14ac:dyDescent="0.35">
      <c r="A30" s="17" t="s">
        <v>162</v>
      </c>
      <c r="B30" t="s">
        <v>99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0"/>
  <sheetViews>
    <sheetView workbookViewId="0">
      <selection activeCell="I20" sqref="I20"/>
    </sheetView>
  </sheetViews>
  <sheetFormatPr defaultRowHeight="14.5" x14ac:dyDescent="0.35"/>
  <cols>
    <col min="1" max="1" width="20.453125" bestFit="1" customWidth="1"/>
    <col min="8" max="8" width="11.54296875" bestFit="1" customWidth="1"/>
    <col min="11" max="11" width="10.7265625" bestFit="1" customWidth="1"/>
    <col min="12" max="12" width="9.54296875" bestFit="1" customWidth="1"/>
    <col min="14" max="14" width="11.81640625" bestFit="1" customWidth="1"/>
  </cols>
  <sheetData>
    <row r="1" spans="1:15" ht="29.5" thickBot="1" x14ac:dyDescent="0.4">
      <c r="A1" s="1" t="s">
        <v>0</v>
      </c>
      <c r="B1" s="3" t="s">
        <v>13</v>
      </c>
      <c r="C1" s="3" t="s">
        <v>14</v>
      </c>
      <c r="D1" s="1" t="s">
        <v>15</v>
      </c>
      <c r="E1" s="3" t="s">
        <v>16</v>
      </c>
      <c r="F1" s="46" t="s">
        <v>101</v>
      </c>
      <c r="G1" s="45" t="s">
        <v>320</v>
      </c>
      <c r="H1" s="22" t="s">
        <v>13</v>
      </c>
      <c r="I1" s="23" t="s">
        <v>102</v>
      </c>
      <c r="K1" s="22" t="s">
        <v>103</v>
      </c>
      <c r="L1" s="23" t="s">
        <v>102</v>
      </c>
      <c r="N1" s="29" t="s">
        <v>104</v>
      </c>
      <c r="O1" s="30" t="s">
        <v>102</v>
      </c>
    </row>
    <row r="2" spans="1:15" ht="15" thickTop="1" x14ac:dyDescent="0.35">
      <c r="A2" s="36" t="s">
        <v>129</v>
      </c>
      <c r="B2">
        <v>4</v>
      </c>
      <c r="C2">
        <v>4</v>
      </c>
      <c r="D2">
        <v>0</v>
      </c>
      <c r="E2">
        <v>0</v>
      </c>
      <c r="F2">
        <v>1</v>
      </c>
      <c r="G2" s="47">
        <f>C2/B2</f>
        <v>1</v>
      </c>
      <c r="H2" s="24">
        <v>3</v>
      </c>
      <c r="I2" s="25">
        <v>2</v>
      </c>
      <c r="K2" s="24">
        <v>1</v>
      </c>
      <c r="L2" s="25">
        <v>8</v>
      </c>
      <c r="N2" s="24">
        <v>0</v>
      </c>
      <c r="O2" s="25">
        <v>8</v>
      </c>
    </row>
    <row r="3" spans="1:15" x14ac:dyDescent="0.35">
      <c r="A3" s="19" t="s">
        <v>132</v>
      </c>
      <c r="B3">
        <v>5</v>
      </c>
      <c r="C3">
        <v>2</v>
      </c>
      <c r="D3">
        <v>2</v>
      </c>
      <c r="E3">
        <v>1</v>
      </c>
      <c r="F3">
        <v>1</v>
      </c>
      <c r="G3" s="47">
        <f t="shared" ref="G3:G30" si="0">C3/B3</f>
        <v>0.4</v>
      </c>
      <c r="H3" s="24">
        <v>4</v>
      </c>
      <c r="I3" s="25">
        <v>3</v>
      </c>
      <c r="K3" s="24">
        <v>2</v>
      </c>
      <c r="L3" s="25">
        <v>6</v>
      </c>
      <c r="N3" s="24">
        <v>1</v>
      </c>
      <c r="O3" s="25">
        <v>11</v>
      </c>
    </row>
    <row r="4" spans="1:15" x14ac:dyDescent="0.35">
      <c r="A4" s="35" t="s">
        <v>139</v>
      </c>
      <c r="B4">
        <v>6</v>
      </c>
      <c r="C4">
        <v>4</v>
      </c>
      <c r="D4">
        <v>1</v>
      </c>
      <c r="E4">
        <v>1</v>
      </c>
      <c r="F4">
        <v>1</v>
      </c>
      <c r="G4" s="47">
        <f t="shared" si="0"/>
        <v>0.66666666666666663</v>
      </c>
      <c r="H4" s="24">
        <v>5</v>
      </c>
      <c r="I4" s="25">
        <v>5</v>
      </c>
      <c r="K4" s="24">
        <v>3</v>
      </c>
      <c r="L4" s="25">
        <v>8</v>
      </c>
      <c r="N4" s="24">
        <v>2</v>
      </c>
      <c r="O4" s="25">
        <v>4</v>
      </c>
    </row>
    <row r="5" spans="1:15" x14ac:dyDescent="0.35">
      <c r="A5" s="19" t="s">
        <v>138</v>
      </c>
      <c r="B5">
        <v>5</v>
      </c>
      <c r="C5">
        <v>3</v>
      </c>
      <c r="D5">
        <v>0</v>
      </c>
      <c r="E5">
        <v>1</v>
      </c>
      <c r="F5" s="17">
        <v>1</v>
      </c>
      <c r="G5" s="47">
        <f t="shared" si="0"/>
        <v>0.6</v>
      </c>
      <c r="H5" s="26">
        <v>6</v>
      </c>
      <c r="I5" s="25">
        <v>5</v>
      </c>
      <c r="K5" s="24">
        <v>4</v>
      </c>
      <c r="L5" s="25">
        <v>6</v>
      </c>
      <c r="N5" s="24">
        <v>3</v>
      </c>
      <c r="O5" s="25">
        <v>5</v>
      </c>
    </row>
    <row r="6" spans="1:15" x14ac:dyDescent="0.35">
      <c r="A6" s="34" t="s">
        <v>137</v>
      </c>
      <c r="B6">
        <v>4</v>
      </c>
      <c r="C6">
        <v>3</v>
      </c>
      <c r="D6">
        <v>0</v>
      </c>
      <c r="E6">
        <v>1</v>
      </c>
      <c r="F6">
        <v>1</v>
      </c>
      <c r="G6" s="47">
        <f t="shared" si="0"/>
        <v>0.75</v>
      </c>
      <c r="H6" s="24">
        <v>7</v>
      </c>
      <c r="I6" s="25">
        <v>5</v>
      </c>
      <c r="K6" s="27">
        <v>5</v>
      </c>
      <c r="L6" s="28">
        <v>1</v>
      </c>
      <c r="N6" s="27">
        <v>4</v>
      </c>
      <c r="O6" s="28">
        <v>1</v>
      </c>
    </row>
    <row r="7" spans="1:15" x14ac:dyDescent="0.35">
      <c r="A7" s="35" t="s">
        <v>141</v>
      </c>
      <c r="B7">
        <v>7</v>
      </c>
      <c r="C7">
        <v>4</v>
      </c>
      <c r="D7">
        <v>1</v>
      </c>
      <c r="E7">
        <v>0</v>
      </c>
      <c r="F7">
        <v>1</v>
      </c>
      <c r="G7" s="47">
        <f t="shared" si="0"/>
        <v>0.5714285714285714</v>
      </c>
      <c r="H7" s="24">
        <v>8</v>
      </c>
      <c r="I7" s="25">
        <v>3</v>
      </c>
    </row>
    <row r="8" spans="1:15" x14ac:dyDescent="0.35">
      <c r="A8" s="35" t="s">
        <v>136</v>
      </c>
      <c r="B8">
        <v>5</v>
      </c>
      <c r="C8">
        <v>4</v>
      </c>
      <c r="D8">
        <v>0</v>
      </c>
      <c r="E8">
        <v>1</v>
      </c>
      <c r="F8">
        <v>1</v>
      </c>
      <c r="G8" s="47">
        <f t="shared" si="0"/>
        <v>0.8</v>
      </c>
      <c r="H8" s="24">
        <v>9</v>
      </c>
      <c r="I8" s="25">
        <v>5</v>
      </c>
      <c r="K8" s="42"/>
      <c r="L8" s="42"/>
      <c r="N8" s="22" t="s">
        <v>105</v>
      </c>
      <c r="O8" s="23" t="s">
        <v>102</v>
      </c>
    </row>
    <row r="9" spans="1:15" x14ac:dyDescent="0.35">
      <c r="A9" s="34" t="s">
        <v>140</v>
      </c>
      <c r="B9">
        <v>6</v>
      </c>
      <c r="C9">
        <v>3</v>
      </c>
      <c r="D9">
        <v>1</v>
      </c>
      <c r="E9">
        <v>1</v>
      </c>
      <c r="F9">
        <v>1</v>
      </c>
      <c r="G9" s="47">
        <f t="shared" si="0"/>
        <v>0.5</v>
      </c>
      <c r="H9" s="27">
        <v>10</v>
      </c>
      <c r="I9" s="28">
        <v>1</v>
      </c>
      <c r="K9" s="42"/>
      <c r="L9" s="42"/>
      <c r="N9" s="24">
        <v>0</v>
      </c>
      <c r="O9" s="25">
        <v>7</v>
      </c>
    </row>
    <row r="10" spans="1:15" x14ac:dyDescent="0.35">
      <c r="A10" s="19" t="s">
        <v>142</v>
      </c>
      <c r="B10">
        <v>3</v>
      </c>
      <c r="C10">
        <v>3</v>
      </c>
      <c r="D10">
        <v>0</v>
      </c>
      <c r="E10">
        <v>0</v>
      </c>
      <c r="F10">
        <v>1</v>
      </c>
      <c r="G10" s="47">
        <f t="shared" si="0"/>
        <v>1</v>
      </c>
      <c r="H10" s="42"/>
      <c r="I10" s="42"/>
      <c r="N10" s="24">
        <v>1</v>
      </c>
      <c r="O10" s="25">
        <v>16</v>
      </c>
    </row>
    <row r="11" spans="1:15" x14ac:dyDescent="0.35">
      <c r="A11" s="35" t="s">
        <v>143</v>
      </c>
      <c r="B11">
        <v>5</v>
      </c>
      <c r="C11">
        <v>3</v>
      </c>
      <c r="D11">
        <v>1</v>
      </c>
      <c r="E11">
        <v>0</v>
      </c>
      <c r="F11">
        <v>1</v>
      </c>
      <c r="G11" s="47">
        <f t="shared" si="0"/>
        <v>0.6</v>
      </c>
      <c r="K11" s="22" t="s">
        <v>106</v>
      </c>
      <c r="L11" s="23" t="s">
        <v>107</v>
      </c>
      <c r="N11" s="24">
        <v>2</v>
      </c>
      <c r="O11" s="25">
        <v>5</v>
      </c>
    </row>
    <row r="12" spans="1:15" x14ac:dyDescent="0.35">
      <c r="A12" s="19" t="s">
        <v>144</v>
      </c>
      <c r="B12">
        <v>9</v>
      </c>
      <c r="C12">
        <v>5</v>
      </c>
      <c r="D12">
        <v>2</v>
      </c>
      <c r="E12">
        <v>0</v>
      </c>
      <c r="F12">
        <v>1</v>
      </c>
      <c r="G12" s="47">
        <f t="shared" si="0"/>
        <v>0.55555555555555558</v>
      </c>
      <c r="K12" s="24">
        <v>0</v>
      </c>
      <c r="L12" s="31">
        <f>3/29</f>
        <v>0.10344827586206896</v>
      </c>
      <c r="N12" s="24">
        <v>3</v>
      </c>
      <c r="O12" s="25">
        <v>0</v>
      </c>
    </row>
    <row r="13" spans="1:15" x14ac:dyDescent="0.35">
      <c r="A13" s="34" t="s">
        <v>154</v>
      </c>
      <c r="B13">
        <v>7</v>
      </c>
      <c r="C13">
        <v>2</v>
      </c>
      <c r="D13">
        <v>2</v>
      </c>
      <c r="E13">
        <v>1</v>
      </c>
      <c r="F13">
        <v>1</v>
      </c>
      <c r="G13" s="47">
        <f t="shared" si="0"/>
        <v>0.2857142857142857</v>
      </c>
      <c r="K13" s="24">
        <v>1</v>
      </c>
      <c r="L13" s="31">
        <f>25/29</f>
        <v>0.86206896551724133</v>
      </c>
      <c r="N13" s="43">
        <v>4</v>
      </c>
      <c r="O13" s="44">
        <v>1</v>
      </c>
    </row>
    <row r="14" spans="1:15" x14ac:dyDescent="0.35">
      <c r="A14" s="34" t="s">
        <v>147</v>
      </c>
      <c r="B14">
        <v>10</v>
      </c>
      <c r="C14">
        <v>3</v>
      </c>
      <c r="D14">
        <v>3</v>
      </c>
      <c r="E14">
        <v>2</v>
      </c>
      <c r="F14">
        <v>1</v>
      </c>
      <c r="G14" s="47">
        <f t="shared" si="0"/>
        <v>0.3</v>
      </c>
      <c r="K14" s="27">
        <v>2</v>
      </c>
      <c r="L14" s="32">
        <f>1/29</f>
        <v>3.4482758620689655E-2</v>
      </c>
    </row>
    <row r="15" spans="1:15" x14ac:dyDescent="0.35">
      <c r="A15" s="19" t="s">
        <v>149</v>
      </c>
      <c r="B15">
        <v>8</v>
      </c>
      <c r="C15">
        <v>2</v>
      </c>
      <c r="D15">
        <v>3</v>
      </c>
      <c r="E15">
        <v>2</v>
      </c>
      <c r="F15">
        <v>1</v>
      </c>
      <c r="G15" s="47">
        <f t="shared" si="0"/>
        <v>0.25</v>
      </c>
    </row>
    <row r="16" spans="1:15" x14ac:dyDescent="0.35">
      <c r="A16" s="19" t="s">
        <v>145</v>
      </c>
      <c r="B16">
        <v>6</v>
      </c>
      <c r="C16">
        <v>1</v>
      </c>
      <c r="D16">
        <v>3</v>
      </c>
      <c r="E16">
        <v>2</v>
      </c>
      <c r="F16">
        <v>1</v>
      </c>
      <c r="G16" s="47">
        <f t="shared" si="0"/>
        <v>0.16666666666666666</v>
      </c>
    </row>
    <row r="17" spans="1:7" x14ac:dyDescent="0.35">
      <c r="A17" s="34" t="s">
        <v>146</v>
      </c>
      <c r="B17">
        <v>8</v>
      </c>
      <c r="C17">
        <v>3</v>
      </c>
      <c r="D17">
        <v>1</v>
      </c>
      <c r="E17">
        <v>1</v>
      </c>
      <c r="F17">
        <v>0</v>
      </c>
      <c r="G17" s="47">
        <f t="shared" si="0"/>
        <v>0.375</v>
      </c>
    </row>
    <row r="18" spans="1:7" x14ac:dyDescent="0.35">
      <c r="A18" s="19" t="s">
        <v>148</v>
      </c>
      <c r="B18">
        <v>5</v>
      </c>
      <c r="C18">
        <v>3</v>
      </c>
      <c r="D18">
        <v>0</v>
      </c>
      <c r="E18">
        <v>1</v>
      </c>
      <c r="F18">
        <v>0</v>
      </c>
      <c r="G18" s="47">
        <f t="shared" si="0"/>
        <v>0.6</v>
      </c>
    </row>
    <row r="19" spans="1:7" x14ac:dyDescent="0.35">
      <c r="A19" s="35" t="s">
        <v>153</v>
      </c>
      <c r="B19">
        <v>7</v>
      </c>
      <c r="C19">
        <v>1</v>
      </c>
      <c r="D19">
        <v>3</v>
      </c>
      <c r="E19">
        <v>1</v>
      </c>
      <c r="F19">
        <v>1</v>
      </c>
      <c r="G19" s="47">
        <f t="shared" si="0"/>
        <v>0.14285714285714285</v>
      </c>
    </row>
    <row r="20" spans="1:7" x14ac:dyDescent="0.35">
      <c r="A20" s="19" t="s">
        <v>151</v>
      </c>
      <c r="B20" s="17">
        <v>3</v>
      </c>
      <c r="C20" s="17">
        <v>1</v>
      </c>
      <c r="D20" s="17">
        <v>1</v>
      </c>
      <c r="E20" s="17">
        <v>0</v>
      </c>
      <c r="F20" s="17">
        <v>1</v>
      </c>
      <c r="G20" s="47">
        <f t="shared" si="0"/>
        <v>0.33333333333333331</v>
      </c>
    </row>
    <row r="21" spans="1:7" x14ac:dyDescent="0.35">
      <c r="A21" s="35" t="s">
        <v>150</v>
      </c>
      <c r="B21">
        <v>8</v>
      </c>
      <c r="C21">
        <v>1</v>
      </c>
      <c r="D21">
        <v>3</v>
      </c>
      <c r="E21">
        <v>1</v>
      </c>
      <c r="F21">
        <v>1</v>
      </c>
      <c r="G21" s="47">
        <f t="shared" si="0"/>
        <v>0.125</v>
      </c>
    </row>
    <row r="22" spans="1:7" x14ac:dyDescent="0.35">
      <c r="A22" s="35" t="s">
        <v>152</v>
      </c>
      <c r="B22">
        <v>9</v>
      </c>
      <c r="C22">
        <v>4</v>
      </c>
      <c r="D22">
        <v>1</v>
      </c>
      <c r="E22">
        <v>0</v>
      </c>
      <c r="F22">
        <v>1</v>
      </c>
      <c r="G22" s="47">
        <f t="shared" si="0"/>
        <v>0.44444444444444442</v>
      </c>
    </row>
    <row r="23" spans="1:7" x14ac:dyDescent="0.35">
      <c r="A23" s="35" t="s">
        <v>155</v>
      </c>
      <c r="B23">
        <v>7</v>
      </c>
      <c r="C23">
        <v>2</v>
      </c>
      <c r="D23">
        <v>1</v>
      </c>
      <c r="E23">
        <v>1</v>
      </c>
      <c r="F23">
        <v>0</v>
      </c>
      <c r="G23" s="47">
        <f t="shared" si="0"/>
        <v>0.2857142857142857</v>
      </c>
    </row>
    <row r="24" spans="1:7" x14ac:dyDescent="0.35">
      <c r="A24" s="35" t="s">
        <v>158</v>
      </c>
      <c r="B24">
        <v>9</v>
      </c>
      <c r="C24">
        <v>1</v>
      </c>
      <c r="D24">
        <v>1</v>
      </c>
      <c r="E24">
        <v>4</v>
      </c>
      <c r="F24">
        <v>1</v>
      </c>
      <c r="G24" s="47">
        <f t="shared" si="0"/>
        <v>0.1111111111111111</v>
      </c>
    </row>
    <row r="25" spans="1:7" x14ac:dyDescent="0.35">
      <c r="A25" s="34" t="s">
        <v>159</v>
      </c>
      <c r="B25">
        <v>4</v>
      </c>
      <c r="C25">
        <v>1</v>
      </c>
      <c r="D25">
        <v>1</v>
      </c>
      <c r="E25">
        <v>2</v>
      </c>
      <c r="F25">
        <v>1</v>
      </c>
      <c r="G25" s="47">
        <f t="shared" si="0"/>
        <v>0.25</v>
      </c>
    </row>
    <row r="26" spans="1:7" x14ac:dyDescent="0.35">
      <c r="A26" s="35" t="s">
        <v>156</v>
      </c>
      <c r="B26">
        <v>9</v>
      </c>
      <c r="C26">
        <v>2</v>
      </c>
      <c r="D26">
        <v>0</v>
      </c>
      <c r="E26">
        <v>2</v>
      </c>
      <c r="F26">
        <v>2</v>
      </c>
      <c r="G26" s="47">
        <f t="shared" si="0"/>
        <v>0.22222222222222221</v>
      </c>
    </row>
    <row r="27" spans="1:7" x14ac:dyDescent="0.35">
      <c r="A27" s="35" t="s">
        <v>157</v>
      </c>
      <c r="B27">
        <v>6</v>
      </c>
      <c r="C27">
        <v>4</v>
      </c>
      <c r="D27">
        <v>0</v>
      </c>
      <c r="E27">
        <v>1</v>
      </c>
      <c r="F27">
        <v>1</v>
      </c>
      <c r="G27" s="47">
        <f t="shared" si="0"/>
        <v>0.66666666666666663</v>
      </c>
    </row>
    <row r="28" spans="1:7" x14ac:dyDescent="0.35">
      <c r="A28" s="36" t="s">
        <v>161</v>
      </c>
      <c r="B28" s="17">
        <v>9</v>
      </c>
      <c r="C28" s="17">
        <v>1</v>
      </c>
      <c r="D28" s="17">
        <v>2</v>
      </c>
      <c r="E28" s="17">
        <v>1</v>
      </c>
      <c r="F28" s="17">
        <v>1</v>
      </c>
      <c r="G28" s="47">
        <f t="shared" si="0"/>
        <v>0.1111111111111111</v>
      </c>
    </row>
    <row r="29" spans="1:7" x14ac:dyDescent="0.35">
      <c r="A29" s="34" t="s">
        <v>160</v>
      </c>
      <c r="B29">
        <v>6</v>
      </c>
      <c r="C29">
        <v>2</v>
      </c>
      <c r="D29">
        <v>1</v>
      </c>
      <c r="E29">
        <v>1</v>
      </c>
      <c r="F29">
        <v>1</v>
      </c>
      <c r="G29" s="47">
        <f t="shared" si="0"/>
        <v>0.33333333333333331</v>
      </c>
    </row>
    <row r="30" spans="1:7" x14ac:dyDescent="0.35">
      <c r="A30" s="37" t="s">
        <v>162</v>
      </c>
      <c r="B30" s="17">
        <v>7</v>
      </c>
      <c r="C30" s="17">
        <v>1</v>
      </c>
      <c r="D30" s="17">
        <v>4</v>
      </c>
      <c r="E30" s="17">
        <v>1</v>
      </c>
      <c r="F30" s="17">
        <v>1</v>
      </c>
      <c r="G30" s="47">
        <f t="shared" si="0"/>
        <v>0.14285714285714285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Leaderboard</vt:lpstr>
      <vt:lpstr>Races</vt:lpstr>
      <vt:lpstr>Horse Detail</vt:lpstr>
      <vt:lpstr>Colors</vt:lpstr>
      <vt:lpstr>Birthplaces</vt:lpstr>
      <vt:lpstr>Starts and Wins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Taylor</dc:creator>
  <cp:lastModifiedBy>Ashley Taylor</cp:lastModifiedBy>
  <dcterms:created xsi:type="dcterms:W3CDTF">2016-04-10T00:11:16Z</dcterms:created>
  <dcterms:modified xsi:type="dcterms:W3CDTF">2018-04-28T18:17:46Z</dcterms:modified>
</cp:coreProperties>
</file>